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7D8479A1-87F2-4D18-BCD6-879F4272D49A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 s="1"/>
  <c r="L44" i="4"/>
  <c r="L43" i="4"/>
  <c r="M43" i="4"/>
  <c r="N43" i="4"/>
  <c r="L32" i="4"/>
  <c r="L31" i="4"/>
  <c r="N31" i="4" s="1"/>
  <c r="M31" i="4"/>
  <c r="L20" i="4"/>
  <c r="L19" i="4"/>
  <c r="M19" i="4"/>
  <c r="N19" i="4"/>
  <c r="AA43" i="17"/>
  <c r="AP43" i="17" s="1"/>
  <c r="AB43" i="17"/>
  <c r="AQ43" i="17" s="1"/>
  <c r="AC43" i="17"/>
  <c r="AA31" i="17"/>
  <c r="AP31" i="17" s="1"/>
  <c r="AB31" i="17"/>
  <c r="AQ31" i="17" s="1"/>
  <c r="AC31" i="17"/>
  <c r="AR31" i="17" s="1"/>
  <c r="AA19" i="17"/>
  <c r="AA20" i="17" s="1"/>
  <c r="AB19" i="17"/>
  <c r="AQ19" i="17" s="1"/>
  <c r="L44" i="17"/>
  <c r="L43" i="17"/>
  <c r="M43" i="17"/>
  <c r="L31" i="17"/>
  <c r="L32" i="17" s="1"/>
  <c r="M31" i="17"/>
  <c r="N31" i="17" s="1"/>
  <c r="L19" i="17"/>
  <c r="L20" i="17" s="1"/>
  <c r="M19" i="17"/>
  <c r="N19" i="17" s="1"/>
  <c r="AQ19" i="16"/>
  <c r="AA43" i="16"/>
  <c r="AP43" i="16" s="1"/>
  <c r="AB43" i="16"/>
  <c r="AQ43" i="16" s="1"/>
  <c r="AC43" i="16"/>
  <c r="AA31" i="16"/>
  <c r="AP31" i="16" s="1"/>
  <c r="AB31" i="16"/>
  <c r="AQ31" i="16" s="1"/>
  <c r="AC31" i="16"/>
  <c r="AA20" i="16"/>
  <c r="AA19" i="16"/>
  <c r="AC19" i="16" s="1"/>
  <c r="AB19" i="16"/>
  <c r="L43" i="16"/>
  <c r="L44" i="16" s="1"/>
  <c r="M43" i="16"/>
  <c r="L31" i="16"/>
  <c r="L32" i="16" s="1"/>
  <c r="M31" i="16"/>
  <c r="N31" i="16"/>
  <c r="L19" i="16"/>
  <c r="L20" i="16" s="1"/>
  <c r="M19" i="16"/>
  <c r="N19" i="16" s="1"/>
  <c r="AP31" i="15"/>
  <c r="AQ31" i="15"/>
  <c r="AA43" i="15"/>
  <c r="AA44" i="15" s="1"/>
  <c r="AB43" i="15"/>
  <c r="AC43" i="15"/>
  <c r="AA31" i="15"/>
  <c r="AA32" i="15" s="1"/>
  <c r="AB31" i="15"/>
  <c r="AC31" i="15"/>
  <c r="AA19" i="15"/>
  <c r="AA20" i="15" s="1"/>
  <c r="AB19" i="15"/>
  <c r="AC19" i="15" s="1"/>
  <c r="L44" i="15"/>
  <c r="L43" i="15"/>
  <c r="M43" i="15"/>
  <c r="N43" i="15"/>
  <c r="L31" i="15"/>
  <c r="N31" i="15" s="1"/>
  <c r="M31" i="15"/>
  <c r="L19" i="15"/>
  <c r="N19" i="15" s="1"/>
  <c r="M19" i="15"/>
  <c r="AQ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C43" i="14" s="1"/>
  <c r="AB43" i="14"/>
  <c r="AA32" i="14"/>
  <c r="AA31" i="14"/>
  <c r="AB31" i="14"/>
  <c r="AC31" i="14" s="1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 s="1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 s="1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 s="1"/>
  <c r="L32" i="8"/>
  <c r="L31" i="8"/>
  <c r="M31" i="8"/>
  <c r="N31" i="8" s="1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C31" i="7" s="1"/>
  <c r="AB31" i="7"/>
  <c r="AA20" i="7"/>
  <c r="AA19" i="7"/>
  <c r="AB19" i="7"/>
  <c r="AC19" i="7"/>
  <c r="L44" i="7"/>
  <c r="L43" i="7"/>
  <c r="M43" i="7"/>
  <c r="L32" i="7"/>
  <c r="L31" i="7"/>
  <c r="N31" i="7" s="1"/>
  <c r="M31" i="7"/>
  <c r="L20" i="7"/>
  <c r="L19" i="7"/>
  <c r="M19" i="7"/>
  <c r="N19" i="7"/>
  <c r="L15" i="7"/>
  <c r="L16" i="7"/>
  <c r="L17" i="7"/>
  <c r="L18" i="7"/>
  <c r="AP44" i="17" l="1"/>
  <c r="AA44" i="17"/>
  <c r="AA32" i="17"/>
  <c r="AP32" i="17" s="1"/>
  <c r="AC19" i="17"/>
  <c r="AR19" i="17" s="1"/>
  <c r="AP20" i="17"/>
  <c r="AP19" i="17"/>
  <c r="AA44" i="16"/>
  <c r="AP44" i="16" s="1"/>
  <c r="AR31" i="16"/>
  <c r="AA32" i="16"/>
  <c r="AP32" i="16"/>
  <c r="AP19" i="16"/>
  <c r="AR19" i="16"/>
  <c r="AP20" i="16"/>
  <c r="N43" i="16"/>
  <c r="AR43" i="16" s="1"/>
  <c r="AP43" i="15"/>
  <c r="AP44" i="15"/>
  <c r="AQ43" i="15"/>
  <c r="AR43" i="15"/>
  <c r="AR31" i="15"/>
  <c r="L32" i="15"/>
  <c r="AP32" i="15" s="1"/>
  <c r="AR19" i="15"/>
  <c r="L20" i="15"/>
  <c r="AP20" i="15" s="1"/>
  <c r="AP19" i="15"/>
  <c r="N43" i="17"/>
  <c r="AR43" i="17" s="1"/>
  <c r="N43" i="7"/>
  <c r="AN17" i="16"/>
  <c r="AB18" i="17"/>
  <c r="AA18" i="17"/>
  <c r="AB17" i="17"/>
  <c r="AA17" i="17"/>
  <c r="AB16" i="17"/>
  <c r="AA16" i="17"/>
  <c r="AB15" i="17"/>
  <c r="AA15" i="17"/>
  <c r="AC15" i="17" s="1"/>
  <c r="U44" i="8"/>
  <c r="Q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Y32" i="7"/>
  <c r="AO31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C30" i="17" l="1"/>
  <c r="AP16" i="17"/>
  <c r="N40" i="17"/>
  <c r="N39" i="17"/>
  <c r="N41" i="17"/>
  <c r="N16" i="17"/>
  <c r="N29" i="16"/>
  <c r="N28" i="15"/>
  <c r="N30" i="15"/>
  <c r="N39" i="7"/>
  <c r="N28" i="10"/>
  <c r="AC27" i="11"/>
  <c r="AC16" i="9"/>
  <c r="AC16" i="11"/>
  <c r="AC27" i="6"/>
  <c r="N41" i="14"/>
  <c r="N18" i="12"/>
  <c r="AC41" i="14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R39" i="17" s="1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F20" i="15" s="1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N28" i="4"/>
  <c r="J32" i="17"/>
  <c r="J32" i="16"/>
  <c r="AN32" i="16" s="1"/>
  <c r="AP28" i="15"/>
  <c r="J32" i="15"/>
  <c r="AN32" i="15" s="1"/>
  <c r="J32" i="11"/>
  <c r="AN32" i="11" s="1"/>
  <c r="H32" i="6"/>
  <c r="N30" i="7"/>
  <c r="F32" i="7"/>
  <c r="AQ29" i="4"/>
  <c r="D32" i="4"/>
  <c r="N29" i="14"/>
  <c r="D32" i="14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L20" i="15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B20" i="7"/>
  <c r="AQ41" i="4"/>
  <c r="AQ30" i="12"/>
  <c r="AC30" i="12"/>
  <c r="AR30" i="12" s="1"/>
  <c r="J20" i="7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H44" i="15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N44" i="9" s="1"/>
  <c r="AL31" i="8"/>
  <c r="D44" i="16"/>
  <c r="Q44" i="14"/>
  <c r="AP16" i="11"/>
  <c r="N16" i="1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J44" i="6" s="1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C44" i="17" l="1"/>
  <c r="AN44" i="17"/>
  <c r="AJ32" i="17"/>
  <c r="AN32" i="17"/>
  <c r="AR42" i="16"/>
  <c r="AC32" i="16"/>
  <c r="AR16" i="16"/>
  <c r="AR40" i="16"/>
  <c r="AH32" i="16"/>
  <c r="AL44" i="15"/>
  <c r="AH32" i="15"/>
  <c r="AL32" i="15"/>
  <c r="AR16" i="15"/>
  <c r="AR39" i="8"/>
  <c r="AN20" i="7"/>
  <c r="AR30" i="14"/>
  <c r="AR39" i="6"/>
  <c r="AH20" i="9"/>
  <c r="AR27" i="8"/>
  <c r="AR30" i="8"/>
  <c r="AN44" i="7"/>
  <c r="AL32" i="7"/>
  <c r="AJ32" i="7"/>
  <c r="AC32" i="7"/>
  <c r="AR30" i="7"/>
  <c r="AJ20" i="11"/>
  <c r="AR17" i="11"/>
  <c r="AR28" i="10"/>
  <c r="AJ32" i="14"/>
  <c r="AR41" i="10"/>
  <c r="AR30" i="10"/>
  <c r="AH20" i="6"/>
  <c r="AR18" i="6"/>
  <c r="AF20" i="9"/>
  <c r="AL44" i="8"/>
  <c r="AL32" i="4"/>
  <c r="AN20" i="14"/>
  <c r="AR18" i="14"/>
  <c r="AR29" i="11"/>
  <c r="AC44" i="10"/>
  <c r="AH44" i="10"/>
  <c r="AN44" i="10"/>
  <c r="AR17" i="10"/>
  <c r="AR30" i="6"/>
  <c r="AL20" i="6"/>
  <c r="AR27" i="12"/>
  <c r="AR29" i="12"/>
  <c r="AH20" i="12"/>
  <c r="AR41" i="9"/>
  <c r="AR28" i="7"/>
  <c r="AN44" i="4"/>
  <c r="AR30" i="4"/>
  <c r="AR17" i="4"/>
  <c r="AR42" i="14"/>
  <c r="AC32" i="14"/>
  <c r="AH32" i="14"/>
  <c r="AR29" i="14"/>
  <c r="AR16" i="14"/>
  <c r="AJ44" i="11"/>
  <c r="AR16" i="11"/>
  <c r="AR39" i="10"/>
  <c r="AF32" i="10"/>
  <c r="AC32" i="10"/>
  <c r="AN20" i="10"/>
  <c r="AL20" i="10"/>
  <c r="AJ20" i="10"/>
  <c r="AR28" i="12"/>
  <c r="AR17" i="12"/>
  <c r="AR15" i="12"/>
  <c r="AR28" i="6"/>
  <c r="AL44" i="6"/>
  <c r="AN44" i="8"/>
  <c r="AR42" i="8"/>
  <c r="AR29" i="8"/>
  <c r="AF32" i="8"/>
  <c r="AJ20" i="8"/>
  <c r="AH32" i="7"/>
  <c r="AH20" i="7"/>
  <c r="AR15" i="7"/>
  <c r="AR17" i="7"/>
  <c r="AR39" i="4"/>
  <c r="AF20" i="4"/>
  <c r="AR40" i="14"/>
  <c r="N32" i="14"/>
  <c r="AR18" i="11"/>
  <c r="AH44" i="6"/>
  <c r="AR16" i="12"/>
  <c r="AL44" i="7"/>
  <c r="AR42" i="11"/>
  <c r="AR29" i="10"/>
  <c r="AF32" i="12"/>
  <c r="AR27" i="9"/>
  <c r="AR41" i="8"/>
  <c r="AR16" i="8"/>
  <c r="AR18" i="8"/>
  <c r="AR41" i="7"/>
  <c r="AR18" i="7"/>
  <c r="AR17" i="14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R20" i="9" s="1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<sst xmlns="http://schemas.openxmlformats.org/spreadsheetml/2006/main" count="3300" uniqueCount="40">
  <si>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</si>
  <si>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</si>
  <si>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</si>
  <si>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</si>
  <si>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</si>
  <si>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</si>
  <si>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</si>
  <si>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</si>
  <si>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</si>
  <si>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</si>
  <si>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</si>
  <si>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</si>
  <si>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</si>
  <si>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</si>
  <si>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</si>
  <si>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</si>
  <si>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</si>
  <si>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</si>
  <si>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</si>
  <si>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</si>
  <si>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</si>
  <si>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</si>
  <si>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</si>
  <si>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</si>
  <si>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</si>
  <si>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</si>
  <si>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</si>
  <si>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</si>
  <si>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</si>
  <si>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</si>
  <si>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</si>
  <si>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</si>
  <si>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</si>
  <si>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</si>
  <si>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</si>
  <si>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</si>
  <si>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</si>
  <si>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</si>
  <si>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</si>
  <si>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2006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</si>
</sst>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2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9973018</v>
      </c>
      <c r="C15" s="2"/>
      <c r="D15" s="2">
        <v>3033500.0000000005</v>
      </c>
      <c r="E15" s="2"/>
      <c r="F15" s="2">
        <v>4511190.0000000009</v>
      </c>
      <c r="G15" s="2"/>
      <c r="H15" s="2">
        <v>9083760</v>
      </c>
      <c r="I15" s="2"/>
      <c r="J15" s="2">
        <v>0</v>
      </c>
      <c r="K15" s="2"/>
      <c r="L15" s="1">
        <f t="shared" ref="L15:M18" si="0">B15+D15+F15+H15+J15</f>
        <v>26601468</v>
      </c>
      <c r="M15" s="12">
        <f t="shared" si="0"/>
        <v>0</v>
      </c>
      <c r="N15" s="13">
        <f>L15+M15</f>
        <v>26601468</v>
      </c>
      <c r="P15" s="3" t="s">
        <v>12</v>
      </c>
      <c r="Q15" s="2">
        <v>2012</v>
      </c>
      <c r="R15" s="2">
        <v>0</v>
      </c>
      <c r="S15" s="2">
        <v>655</v>
      </c>
      <c r="T15" s="2">
        <v>0</v>
      </c>
      <c r="U15" s="2">
        <v>829</v>
      </c>
      <c r="V15" s="2">
        <v>0</v>
      </c>
      <c r="W15" s="2">
        <v>2145</v>
      </c>
      <c r="X15" s="2">
        <v>0</v>
      </c>
      <c r="Y15" s="2">
        <v>605</v>
      </c>
      <c r="Z15" s="2">
        <v>0</v>
      </c>
      <c r="AA15" s="1">
        <f t="shared" ref="AA15:AB18" si="1">Q15+S15+U15+W15+Y15</f>
        <v>6246</v>
      </c>
      <c r="AB15" s="12">
        <f t="shared" si="1"/>
        <v>0</v>
      </c>
      <c r="AC15" s="13">
        <f>AA15+AB15</f>
        <v>6246</v>
      </c>
      <c r="AE15" s="3" t="s">
        <v>12</v>
      </c>
      <c r="AF15" s="2">
        <f t="shared" ref="AF15:AR18" si="2">IFERROR(B15/Q15, "N.A.")</f>
        <v>4956.7683896620274</v>
      </c>
      <c r="AG15" s="2" t="str">
        <f t="shared" si="2"/>
        <v>N.A.</v>
      </c>
      <c r="AH15" s="2">
        <f t="shared" si="2"/>
        <v>4631.297709923665</v>
      </c>
      <c r="AI15" s="2" t="str">
        <f t="shared" si="2"/>
        <v>N.A.</v>
      </c>
      <c r="AJ15" s="2">
        <f t="shared" si="2"/>
        <v>5441.724969843186</v>
      </c>
      <c r="AK15" s="2" t="str">
        <f t="shared" si="2"/>
        <v>N.A.</v>
      </c>
      <c r="AL15" s="2">
        <f t="shared" si="2"/>
        <v>4234.8531468531464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4258.9606147934683</v>
      </c>
      <c r="AQ15" s="16" t="str">
        <f t="shared" si="2"/>
        <v>N.A.</v>
      </c>
      <c r="AR15" s="13">
        <f t="shared" si="2"/>
        <v>4258.9606147934683</v>
      </c>
    </row>
    <row r="16" spans="1:44" ht="15" customHeight="1" thickBot="1" x14ac:dyDescent="0.3">
      <c r="A16" s="3" t="s">
        <v>13</v>
      </c>
      <c r="B16" s="2">
        <v>387000</v>
      </c>
      <c r="C16" s="2">
        <v>336690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387000</v>
      </c>
      <c r="M16" s="12">
        <f t="shared" si="0"/>
        <v>336690</v>
      </c>
      <c r="N16" s="13">
        <f>L16+M16</f>
        <v>723690</v>
      </c>
      <c r="P16" s="3" t="s">
        <v>13</v>
      </c>
      <c r="Q16" s="2">
        <v>188</v>
      </c>
      <c r="R16" s="2">
        <v>87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188</v>
      </c>
      <c r="AB16" s="12">
        <f t="shared" si="1"/>
        <v>87</v>
      </c>
      <c r="AC16" s="13">
        <f>AA16+AB16</f>
        <v>275</v>
      </c>
      <c r="AE16" s="3" t="s">
        <v>13</v>
      </c>
      <c r="AF16" s="2">
        <f t="shared" si="2"/>
        <v>2058.5106382978724</v>
      </c>
      <c r="AG16" s="2">
        <f t="shared" si="2"/>
        <v>3870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2058.5106382978724</v>
      </c>
      <c r="AQ16" s="16">
        <f t="shared" si="2"/>
        <v>3870</v>
      </c>
      <c r="AR16" s="13">
        <f t="shared" si="2"/>
        <v>2631.6</v>
      </c>
    </row>
    <row r="17" spans="1:44" ht="15" customHeight="1" thickBot="1" x14ac:dyDescent="0.3">
      <c r="A17" s="3" t="s">
        <v>14</v>
      </c>
      <c r="B17" s="2">
        <v>9152230.0000000019</v>
      </c>
      <c r="C17" s="2">
        <v>62183195.000000007</v>
      </c>
      <c r="D17" s="2">
        <v>9421440</v>
      </c>
      <c r="E17" s="2">
        <v>3608500</v>
      </c>
      <c r="F17" s="2"/>
      <c r="G17" s="2">
        <v>13817305.000000002</v>
      </c>
      <c r="H17" s="2"/>
      <c r="I17" s="2">
        <v>3147925</v>
      </c>
      <c r="J17" s="2">
        <v>0</v>
      </c>
      <c r="K17" s="2"/>
      <c r="L17" s="1">
        <f t="shared" si="0"/>
        <v>18573670</v>
      </c>
      <c r="M17" s="12">
        <f t="shared" si="0"/>
        <v>82756925.000000015</v>
      </c>
      <c r="N17" s="13">
        <f>L17+M17</f>
        <v>101330595.00000001</v>
      </c>
      <c r="P17" s="3" t="s">
        <v>14</v>
      </c>
      <c r="Q17" s="2">
        <v>2171</v>
      </c>
      <c r="R17" s="2">
        <v>11149</v>
      </c>
      <c r="S17" s="2">
        <v>1083</v>
      </c>
      <c r="T17" s="2">
        <v>259</v>
      </c>
      <c r="U17" s="2">
        <v>0</v>
      </c>
      <c r="V17" s="2">
        <v>826</v>
      </c>
      <c r="W17" s="2">
        <v>0</v>
      </c>
      <c r="X17" s="2">
        <v>606</v>
      </c>
      <c r="Y17" s="2">
        <v>398</v>
      </c>
      <c r="Z17" s="2">
        <v>0</v>
      </c>
      <c r="AA17" s="1">
        <f t="shared" si="1"/>
        <v>3652</v>
      </c>
      <c r="AB17" s="12">
        <f t="shared" si="1"/>
        <v>12840</v>
      </c>
      <c r="AC17" s="13">
        <f>AA17+AB17</f>
        <v>16492</v>
      </c>
      <c r="AE17" s="3" t="s">
        <v>14</v>
      </c>
      <c r="AF17" s="2">
        <f t="shared" si="2"/>
        <v>4215.6748042376794</v>
      </c>
      <c r="AG17" s="2">
        <f t="shared" si="2"/>
        <v>5577.4683828146026</v>
      </c>
      <c r="AH17" s="2">
        <f t="shared" si="2"/>
        <v>8699.3905817174509</v>
      </c>
      <c r="AI17" s="2">
        <f t="shared" si="2"/>
        <v>13932.432432432432</v>
      </c>
      <c r="AJ17" s="2" t="str">
        <f t="shared" si="2"/>
        <v>N.A.</v>
      </c>
      <c r="AK17" s="2">
        <f t="shared" si="2"/>
        <v>16727.972154963682</v>
      </c>
      <c r="AL17" s="2" t="str">
        <f t="shared" si="2"/>
        <v>N.A.</v>
      </c>
      <c r="AM17" s="2">
        <f t="shared" si="2"/>
        <v>5194.5957095709573</v>
      </c>
      <c r="AN17" s="2">
        <f t="shared" si="2"/>
        <v>0</v>
      </c>
      <c r="AO17" s="2" t="str">
        <f t="shared" si="2"/>
        <v>N.A.</v>
      </c>
      <c r="AP17" s="15">
        <f t="shared" si="2"/>
        <v>5085.8899233296825</v>
      </c>
      <c r="AQ17" s="16">
        <f t="shared" si="2"/>
        <v>6445.2433800623066</v>
      </c>
      <c r="AR17" s="13">
        <f t="shared" si="2"/>
        <v>6144.227201067185</v>
      </c>
    </row>
    <row r="18" spans="1:44" ht="15" customHeight="1" thickBot="1" x14ac:dyDescent="0.3">
      <c r="A18" s="3" t="s">
        <v>15</v>
      </c>
      <c r="B18" s="2"/>
      <c r="C18" s="2">
        <v>1344000</v>
      </c>
      <c r="D18" s="2"/>
      <c r="E18" s="2"/>
      <c r="F18" s="2"/>
      <c r="G18" s="2">
        <v>1264200</v>
      </c>
      <c r="H18" s="2">
        <v>2784000</v>
      </c>
      <c r="I18" s="2"/>
      <c r="J18" s="2"/>
      <c r="K18" s="2"/>
      <c r="L18" s="1">
        <f t="shared" si="0"/>
        <v>2784000</v>
      </c>
      <c r="M18" s="12">
        <f t="shared" si="0"/>
        <v>2608200</v>
      </c>
      <c r="N18" s="13">
        <f>L18+M18</f>
        <v>5392200</v>
      </c>
      <c r="P18" s="3" t="s">
        <v>15</v>
      </c>
      <c r="Q18" s="2">
        <v>0</v>
      </c>
      <c r="R18" s="2">
        <v>112</v>
      </c>
      <c r="S18" s="2">
        <v>0</v>
      </c>
      <c r="T18" s="2">
        <v>0</v>
      </c>
      <c r="U18" s="2">
        <v>0</v>
      </c>
      <c r="V18" s="2">
        <v>147</v>
      </c>
      <c r="W18" s="2">
        <v>174</v>
      </c>
      <c r="X18" s="2">
        <v>0</v>
      </c>
      <c r="Y18" s="2">
        <v>0</v>
      </c>
      <c r="Z18" s="2">
        <v>0</v>
      </c>
      <c r="AA18" s="1">
        <f t="shared" si="1"/>
        <v>174</v>
      </c>
      <c r="AB18" s="12">
        <f t="shared" si="1"/>
        <v>259</v>
      </c>
      <c r="AC18" s="18">
        <f>AA18+AB18</f>
        <v>433</v>
      </c>
      <c r="AE18" s="3" t="s">
        <v>15</v>
      </c>
      <c r="AF18" s="2" t="str">
        <f t="shared" si="2"/>
        <v>N.A.</v>
      </c>
      <c r="AG18" s="2">
        <f t="shared" si="2"/>
        <v>12000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8600</v>
      </c>
      <c r="AL18" s="2">
        <f t="shared" si="2"/>
        <v>16000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16000</v>
      </c>
      <c r="AQ18" s="16">
        <f t="shared" si="2"/>
        <v>10070.27027027027</v>
      </c>
      <c r="AR18" s="13">
        <f t="shared" si="2"/>
        <v>12453.117782909931</v>
      </c>
    </row>
    <row r="19" spans="1:44" ht="15" customHeight="1" thickBot="1" x14ac:dyDescent="0.3">
      <c r="A19" s="4" t="s">
        <v>16</v>
      </c>
      <c r="B19" s="2">
        <v>19512247.999999996</v>
      </c>
      <c r="C19" s="2">
        <v>63863885</v>
      </c>
      <c r="D19" s="2">
        <v>12454940</v>
      </c>
      <c r="E19" s="2">
        <v>3608500</v>
      </c>
      <c r="F19" s="2">
        <v>4511190.0000000009</v>
      </c>
      <c r="G19" s="2">
        <v>15081505</v>
      </c>
      <c r="H19" s="2">
        <v>11867759.999999998</v>
      </c>
      <c r="I19" s="2">
        <v>3147925</v>
      </c>
      <c r="J19" s="2">
        <v>0</v>
      </c>
      <c r="K19" s="2"/>
      <c r="L19" s="1">
        <f t="shared" ref="L19" si="3">B19+D19+F19+H19+J19</f>
        <v>48346138</v>
      </c>
      <c r="M19" s="12">
        <f t="shared" ref="M19" si="4">C19+E19+G19+I19+K19</f>
        <v>85701815</v>
      </c>
      <c r="N19" s="18">
        <f>L19+M19</f>
        <v>134047953</v>
      </c>
      <c r="P19" s="4" t="s">
        <v>16</v>
      </c>
      <c r="Q19" s="2">
        <v>4371</v>
      </c>
      <c r="R19" s="2">
        <v>11348</v>
      </c>
      <c r="S19" s="2">
        <v>1738</v>
      </c>
      <c r="T19" s="2">
        <v>259</v>
      </c>
      <c r="U19" s="2">
        <v>829</v>
      </c>
      <c r="V19" s="2">
        <v>973</v>
      </c>
      <c r="W19" s="2">
        <v>2319</v>
      </c>
      <c r="X19" s="2">
        <v>606</v>
      </c>
      <c r="Y19" s="2">
        <v>1003</v>
      </c>
      <c r="Z19" s="2">
        <v>0</v>
      </c>
      <c r="AA19" s="1">
        <f t="shared" ref="AA19" si="5">Q19+S19+U19+W19+Y19</f>
        <v>10260</v>
      </c>
      <c r="AB19" s="12">
        <f t="shared" ref="AB19" si="6">R19+T19+V19+X19+Z19</f>
        <v>13186</v>
      </c>
      <c r="AC19" s="13">
        <f>AA19+AB19</f>
        <v>23446</v>
      </c>
      <c r="AE19" s="4" t="s">
        <v>16</v>
      </c>
      <c r="AF19" s="2">
        <f t="shared" ref="AF19:AO19" si="7">IFERROR(B19/Q19, "N.A.")</f>
        <v>4464.0237931823376</v>
      </c>
      <c r="AG19" s="2">
        <f t="shared" si="7"/>
        <v>5627.7656855833629</v>
      </c>
      <c r="AH19" s="2">
        <f t="shared" si="7"/>
        <v>7166.2485615650176</v>
      </c>
      <c r="AI19" s="2">
        <f t="shared" si="7"/>
        <v>13932.432432432432</v>
      </c>
      <c r="AJ19" s="2">
        <f t="shared" si="7"/>
        <v>5441.724969843186</v>
      </c>
      <c r="AK19" s="2">
        <f t="shared" si="7"/>
        <v>15500.005138746146</v>
      </c>
      <c r="AL19" s="2">
        <f t="shared" si="7"/>
        <v>5117.6196636481236</v>
      </c>
      <c r="AM19" s="2">
        <f t="shared" si="7"/>
        <v>5194.5957095709573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4712.0992202729049</v>
      </c>
      <c r="AQ19" s="16">
        <f t="shared" ref="AQ19" si="9">IFERROR(M19/AB19, "N.A.")</f>
        <v>6499.4551038980735</v>
      </c>
      <c r="AR19" s="13">
        <f t="shared" ref="AR19" si="10">IFERROR(N19/AC19, "N.A.")</f>
        <v>5717.3058517444342</v>
      </c>
    </row>
    <row r="20" spans="1:44" ht="15" customHeight="1" thickBot="1" x14ac:dyDescent="0.3">
      <c r="A20" s="5" t="s">
        <v>0</v>
      </c>
      <c r="B20" s="48">
        <f>B19+C19</f>
        <v>83376133</v>
      </c>
      <c r="C20" s="49"/>
      <c r="D20" s="48">
        <f>D19+E19</f>
        <v>16063440</v>
      </c>
      <c r="E20" s="49"/>
      <c r="F20" s="48">
        <f>F19+G19</f>
        <v>19592695</v>
      </c>
      <c r="G20" s="49"/>
      <c r="H20" s="48">
        <f>H19+I19</f>
        <v>15015684.999999998</v>
      </c>
      <c r="I20" s="49"/>
      <c r="J20" s="48">
        <f>J19+K19</f>
        <v>0</v>
      </c>
      <c r="K20" s="49"/>
      <c r="L20" s="48">
        <f>L19+M19</f>
        <v>134047953</v>
      </c>
      <c r="M20" s="50"/>
      <c r="N20" s="19">
        <f>B20+D20+F20+H20+J20</f>
        <v>134047953</v>
      </c>
      <c r="P20" s="5" t="s">
        <v>0</v>
      </c>
      <c r="Q20" s="48">
        <f>Q19+R19</f>
        <v>15719</v>
      </c>
      <c r="R20" s="49"/>
      <c r="S20" s="48">
        <f>S19+T19</f>
        <v>1997</v>
      </c>
      <c r="T20" s="49"/>
      <c r="U20" s="48">
        <f>U19+V19</f>
        <v>1802</v>
      </c>
      <c r="V20" s="49"/>
      <c r="W20" s="48">
        <f>W19+X19</f>
        <v>2925</v>
      </c>
      <c r="X20" s="49"/>
      <c r="Y20" s="48">
        <f>Y19+Z19</f>
        <v>1003</v>
      </c>
      <c r="Z20" s="49"/>
      <c r="AA20" s="48">
        <f>AA19+AB19</f>
        <v>23446</v>
      </c>
      <c r="AB20" s="49"/>
      <c r="AC20" s="20">
        <f>Q20+S20+U20+W20+Y20</f>
        <v>23446</v>
      </c>
      <c r="AE20" s="5" t="s">
        <v>0</v>
      </c>
      <c r="AF20" s="28">
        <f>IFERROR(B20/Q20,"N.A.")</f>
        <v>5304.162669381004</v>
      </c>
      <c r="AG20" s="29"/>
      <c r="AH20" s="28">
        <f>IFERROR(D20/S20,"N.A.")</f>
        <v>8043.7856785177764</v>
      </c>
      <c r="AI20" s="29"/>
      <c r="AJ20" s="28">
        <f>IFERROR(F20/U20,"N.A.")</f>
        <v>10872.749722530521</v>
      </c>
      <c r="AK20" s="29"/>
      <c r="AL20" s="28">
        <f>IFERROR(H20/W20,"N.A.")</f>
        <v>5133.5675213675204</v>
      </c>
      <c r="AM20" s="29"/>
      <c r="AN20" s="28">
        <f>IFERROR(J20/Y20,"N.A.")</f>
        <v>0</v>
      </c>
      <c r="AO20" s="29"/>
      <c r="AP20" s="28">
        <f>IFERROR(L20/AA20,"N.A.")</f>
        <v>5717.3058517444342</v>
      </c>
      <c r="AQ20" s="29"/>
      <c r="AR20" s="17">
        <f>IFERROR(N20/AC20, "N.A.")</f>
        <v>5717.3058517444342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8793757.9999999981</v>
      </c>
      <c r="C27" s="2"/>
      <c r="D27" s="2">
        <v>3033500.0000000005</v>
      </c>
      <c r="E27" s="2"/>
      <c r="F27" s="2">
        <v>4195140.0000000009</v>
      </c>
      <c r="G27" s="2"/>
      <c r="H27" s="2">
        <v>5187950.0000000009</v>
      </c>
      <c r="I27" s="2"/>
      <c r="J27" s="2">
        <v>0</v>
      </c>
      <c r="K27" s="2"/>
      <c r="L27" s="1">
        <f t="shared" ref="L27:M30" si="11">B27+D27+F27+H27+J27</f>
        <v>21210348</v>
      </c>
      <c r="M27" s="12">
        <f t="shared" si="11"/>
        <v>0</v>
      </c>
      <c r="N27" s="13">
        <f>L27+M27</f>
        <v>21210348</v>
      </c>
      <c r="P27" s="3" t="s">
        <v>12</v>
      </c>
      <c r="Q27" s="2">
        <v>1657</v>
      </c>
      <c r="R27" s="2">
        <v>0</v>
      </c>
      <c r="S27" s="2">
        <v>655</v>
      </c>
      <c r="T27" s="2">
        <v>0</v>
      </c>
      <c r="U27" s="2">
        <v>682</v>
      </c>
      <c r="V27" s="2">
        <v>0</v>
      </c>
      <c r="W27" s="2">
        <v>1124</v>
      </c>
      <c r="X27" s="2">
        <v>0</v>
      </c>
      <c r="Y27" s="2">
        <v>112</v>
      </c>
      <c r="Z27" s="2">
        <v>0</v>
      </c>
      <c r="AA27" s="1">
        <f t="shared" ref="AA27:AB30" si="12">Q27+S27+U27+W27+Y27</f>
        <v>4230</v>
      </c>
      <c r="AB27" s="12">
        <f t="shared" si="12"/>
        <v>0</v>
      </c>
      <c r="AC27" s="13">
        <f>AA27+AB27</f>
        <v>4230</v>
      </c>
      <c r="AE27" s="3" t="s">
        <v>12</v>
      </c>
      <c r="AF27" s="2">
        <f t="shared" ref="AF27:AR30" si="13">IFERROR(B27/Q27, "N.A.")</f>
        <v>5307.0356065178021</v>
      </c>
      <c r="AG27" s="2" t="str">
        <f t="shared" si="13"/>
        <v>N.A.</v>
      </c>
      <c r="AH27" s="2">
        <f t="shared" si="13"/>
        <v>4631.297709923665</v>
      </c>
      <c r="AI27" s="2" t="str">
        <f t="shared" si="13"/>
        <v>N.A.</v>
      </c>
      <c r="AJ27" s="2">
        <f t="shared" si="13"/>
        <v>6151.2316715542538</v>
      </c>
      <c r="AK27" s="2" t="str">
        <f t="shared" si="13"/>
        <v>N.A.</v>
      </c>
      <c r="AL27" s="2">
        <f t="shared" si="13"/>
        <v>4615.6138790035593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5014.2666666666664</v>
      </c>
      <c r="AQ27" s="16" t="str">
        <f t="shared" si="13"/>
        <v>N.A.</v>
      </c>
      <c r="AR27" s="13">
        <f t="shared" si="13"/>
        <v>5014.2666666666664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7469759.9999999981</v>
      </c>
      <c r="C29" s="2">
        <v>37117965.000000007</v>
      </c>
      <c r="D29" s="2">
        <v>7791660.0000000009</v>
      </c>
      <c r="E29" s="2">
        <v>448000</v>
      </c>
      <c r="F29" s="2"/>
      <c r="G29" s="2">
        <v>10961500.000000002</v>
      </c>
      <c r="H29" s="2"/>
      <c r="I29" s="2">
        <v>785610</v>
      </c>
      <c r="J29" s="2">
        <v>0</v>
      </c>
      <c r="K29" s="2"/>
      <c r="L29" s="1">
        <f t="shared" si="11"/>
        <v>15261420</v>
      </c>
      <c r="M29" s="12">
        <f t="shared" si="11"/>
        <v>49313075.000000007</v>
      </c>
      <c r="N29" s="13">
        <f>L29+M29</f>
        <v>64574495.000000007</v>
      </c>
      <c r="P29" s="3" t="s">
        <v>14</v>
      </c>
      <c r="Q29" s="2">
        <v>1617</v>
      </c>
      <c r="R29" s="2">
        <v>6120</v>
      </c>
      <c r="S29" s="2">
        <v>854</v>
      </c>
      <c r="T29" s="2">
        <v>112</v>
      </c>
      <c r="U29" s="2">
        <v>0</v>
      </c>
      <c r="V29" s="2">
        <v>540</v>
      </c>
      <c r="W29" s="2">
        <v>0</v>
      </c>
      <c r="X29" s="2">
        <v>87</v>
      </c>
      <c r="Y29" s="2">
        <v>199</v>
      </c>
      <c r="Z29" s="2">
        <v>0</v>
      </c>
      <c r="AA29" s="1">
        <f t="shared" si="12"/>
        <v>2670</v>
      </c>
      <c r="AB29" s="12">
        <f t="shared" si="12"/>
        <v>6859</v>
      </c>
      <c r="AC29" s="13">
        <f>AA29+AB29</f>
        <v>9529</v>
      </c>
      <c r="AE29" s="3" t="s">
        <v>14</v>
      </c>
      <c r="AF29" s="2">
        <f t="shared" si="13"/>
        <v>4619.5176252319097</v>
      </c>
      <c r="AG29" s="2">
        <f t="shared" si="13"/>
        <v>6065.0269607843147</v>
      </c>
      <c r="AH29" s="2">
        <f t="shared" si="13"/>
        <v>9123.7236533957857</v>
      </c>
      <c r="AI29" s="2">
        <f t="shared" si="13"/>
        <v>4000</v>
      </c>
      <c r="AJ29" s="2" t="str">
        <f t="shared" si="13"/>
        <v>N.A.</v>
      </c>
      <c r="AK29" s="2">
        <f t="shared" si="13"/>
        <v>20299.074074074077</v>
      </c>
      <c r="AL29" s="2" t="str">
        <f t="shared" si="13"/>
        <v>N.A.</v>
      </c>
      <c r="AM29" s="2">
        <f t="shared" si="13"/>
        <v>9030</v>
      </c>
      <c r="AN29" s="2">
        <f t="shared" si="13"/>
        <v>0</v>
      </c>
      <c r="AO29" s="2" t="str">
        <f t="shared" si="13"/>
        <v>N.A.</v>
      </c>
      <c r="AP29" s="15">
        <f t="shared" si="13"/>
        <v>5715.8876404494385</v>
      </c>
      <c r="AQ29" s="16">
        <f t="shared" si="13"/>
        <v>7189.5429362880895</v>
      </c>
      <c r="AR29" s="13">
        <f t="shared" si="13"/>
        <v>6776.6287123517686</v>
      </c>
    </row>
    <row r="30" spans="1:44" ht="15" customHeight="1" thickBot="1" x14ac:dyDescent="0.3">
      <c r="A30" s="3" t="s">
        <v>15</v>
      </c>
      <c r="B30" s="2"/>
      <c r="C30" s="2">
        <v>1344000</v>
      </c>
      <c r="D30" s="2"/>
      <c r="E30" s="2"/>
      <c r="F30" s="2"/>
      <c r="G30" s="2">
        <v>1264200</v>
      </c>
      <c r="H30" s="2">
        <v>2784000</v>
      </c>
      <c r="I30" s="2"/>
      <c r="J30" s="2"/>
      <c r="K30" s="2"/>
      <c r="L30" s="1">
        <f t="shared" si="11"/>
        <v>2784000</v>
      </c>
      <c r="M30" s="12">
        <f t="shared" si="11"/>
        <v>2608200</v>
      </c>
      <c r="N30" s="13">
        <f>L30+M30</f>
        <v>5392200</v>
      </c>
      <c r="P30" s="3" t="s">
        <v>15</v>
      </c>
      <c r="Q30" s="2">
        <v>0</v>
      </c>
      <c r="R30" s="2">
        <v>112</v>
      </c>
      <c r="S30" s="2">
        <v>0</v>
      </c>
      <c r="T30" s="2">
        <v>0</v>
      </c>
      <c r="U30" s="2">
        <v>0</v>
      </c>
      <c r="V30" s="2">
        <v>147</v>
      </c>
      <c r="W30" s="2">
        <v>174</v>
      </c>
      <c r="X30" s="2">
        <v>0</v>
      </c>
      <c r="Y30" s="2">
        <v>0</v>
      </c>
      <c r="Z30" s="2">
        <v>0</v>
      </c>
      <c r="AA30" s="1">
        <f t="shared" si="12"/>
        <v>174</v>
      </c>
      <c r="AB30" s="12">
        <f t="shared" si="12"/>
        <v>259</v>
      </c>
      <c r="AC30" s="18">
        <f>AA30+AB30</f>
        <v>433</v>
      </c>
      <c r="AE30" s="3" t="s">
        <v>15</v>
      </c>
      <c r="AF30" s="2" t="str">
        <f t="shared" si="13"/>
        <v>N.A.</v>
      </c>
      <c r="AG30" s="2">
        <f t="shared" si="13"/>
        <v>12000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8600</v>
      </c>
      <c r="AL30" s="2">
        <f t="shared" si="13"/>
        <v>16000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16000</v>
      </c>
      <c r="AQ30" s="16">
        <f t="shared" si="13"/>
        <v>10070.27027027027</v>
      </c>
      <c r="AR30" s="13">
        <f t="shared" si="13"/>
        <v>12453.117782909931</v>
      </c>
    </row>
    <row r="31" spans="1:44" ht="15" customHeight="1" thickBot="1" x14ac:dyDescent="0.3">
      <c r="A31" s="4" t="s">
        <v>16</v>
      </c>
      <c r="B31" s="2">
        <v>16263518</v>
      </c>
      <c r="C31" s="2">
        <v>38461964.999999993</v>
      </c>
      <c r="D31" s="2">
        <v>10825160</v>
      </c>
      <c r="E31" s="2">
        <v>448000</v>
      </c>
      <c r="F31" s="2">
        <v>4195140.0000000009</v>
      </c>
      <c r="G31" s="2">
        <v>12225700</v>
      </c>
      <c r="H31" s="2">
        <v>7971949.9999999991</v>
      </c>
      <c r="I31" s="2">
        <v>785610</v>
      </c>
      <c r="J31" s="2">
        <v>0</v>
      </c>
      <c r="K31" s="2"/>
      <c r="L31" s="1">
        <f t="shared" ref="L31" si="14">B31+D31+F31+H31+J31</f>
        <v>39255768</v>
      </c>
      <c r="M31" s="12">
        <f t="shared" ref="M31" si="15">C31+E31+G31+I31+K31</f>
        <v>51921274.999999993</v>
      </c>
      <c r="N31" s="18">
        <f>L31+M31</f>
        <v>91177043</v>
      </c>
      <c r="P31" s="4" t="s">
        <v>16</v>
      </c>
      <c r="Q31" s="2">
        <v>3274</v>
      </c>
      <c r="R31" s="2">
        <v>6232</v>
      </c>
      <c r="S31" s="2">
        <v>1509</v>
      </c>
      <c r="T31" s="2">
        <v>112</v>
      </c>
      <c r="U31" s="2">
        <v>682</v>
      </c>
      <c r="V31" s="2">
        <v>687</v>
      </c>
      <c r="W31" s="2">
        <v>1298</v>
      </c>
      <c r="X31" s="2">
        <v>87</v>
      </c>
      <c r="Y31" s="2">
        <v>311</v>
      </c>
      <c r="Z31" s="2">
        <v>0</v>
      </c>
      <c r="AA31" s="1">
        <f t="shared" ref="AA31" si="16">Q31+S31+U31+W31+Y31</f>
        <v>7074</v>
      </c>
      <c r="AB31" s="12">
        <f t="shared" ref="AB31" si="17">R31+T31+V31+X31+Z31</f>
        <v>7118</v>
      </c>
      <c r="AC31" s="13">
        <f>AA31+AB31</f>
        <v>14192</v>
      </c>
      <c r="AE31" s="4" t="s">
        <v>16</v>
      </c>
      <c r="AF31" s="2">
        <f t="shared" ref="AF31:AO31" si="18">IFERROR(B31/Q31, "N.A.")</f>
        <v>4967.4764813683569</v>
      </c>
      <c r="AG31" s="2">
        <f t="shared" si="18"/>
        <v>6171.6888639281115</v>
      </c>
      <c r="AH31" s="2">
        <f t="shared" si="18"/>
        <v>7173.7309476474484</v>
      </c>
      <c r="AI31" s="2">
        <f t="shared" si="18"/>
        <v>4000</v>
      </c>
      <c r="AJ31" s="2">
        <f t="shared" si="18"/>
        <v>6151.2316715542538</v>
      </c>
      <c r="AK31" s="2">
        <f t="shared" si="18"/>
        <v>17795.778748180495</v>
      </c>
      <c r="AL31" s="2">
        <f t="shared" si="18"/>
        <v>6141.7180277349762</v>
      </c>
      <c r="AM31" s="2">
        <f t="shared" si="18"/>
        <v>9030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5549.3027989821885</v>
      </c>
      <c r="AQ31" s="16">
        <f t="shared" ref="AQ31" si="20">IFERROR(M31/AB31, "N.A.")</f>
        <v>7294.3628828322553</v>
      </c>
      <c r="AR31" s="13">
        <f t="shared" ref="AR31" si="21">IFERROR(N31/AC31, "N.A.")</f>
        <v>6424.5379791431797</v>
      </c>
    </row>
    <row r="32" spans="1:44" ht="15" customHeight="1" thickBot="1" x14ac:dyDescent="0.3">
      <c r="A32" s="5" t="s">
        <v>0</v>
      </c>
      <c r="B32" s="48">
        <f>B31+C31</f>
        <v>54725482.999999993</v>
      </c>
      <c r="C32" s="49"/>
      <c r="D32" s="48">
        <f>D31+E31</f>
        <v>11273160</v>
      </c>
      <c r="E32" s="49"/>
      <c r="F32" s="48">
        <f>F31+G31</f>
        <v>16420840</v>
      </c>
      <c r="G32" s="49"/>
      <c r="H32" s="48">
        <f>H31+I31</f>
        <v>8757560</v>
      </c>
      <c r="I32" s="49"/>
      <c r="J32" s="48">
        <f>J31+K31</f>
        <v>0</v>
      </c>
      <c r="K32" s="49"/>
      <c r="L32" s="48">
        <f>L31+M31</f>
        <v>91177043</v>
      </c>
      <c r="M32" s="50"/>
      <c r="N32" s="19">
        <f>B32+D32+F32+H32+J32</f>
        <v>91177043</v>
      </c>
      <c r="P32" s="5" t="s">
        <v>0</v>
      </c>
      <c r="Q32" s="48">
        <f>Q31+R31</f>
        <v>9506</v>
      </c>
      <c r="R32" s="49"/>
      <c r="S32" s="48">
        <f>S31+T31</f>
        <v>1621</v>
      </c>
      <c r="T32" s="49"/>
      <c r="U32" s="48">
        <f>U31+V31</f>
        <v>1369</v>
      </c>
      <c r="V32" s="49"/>
      <c r="W32" s="48">
        <f>W31+X31</f>
        <v>1385</v>
      </c>
      <c r="X32" s="49"/>
      <c r="Y32" s="48">
        <f>Y31+Z31</f>
        <v>311</v>
      </c>
      <c r="Z32" s="49"/>
      <c r="AA32" s="48">
        <f>AA31+AB31</f>
        <v>14192</v>
      </c>
      <c r="AB32" s="49"/>
      <c r="AC32" s="20">
        <f>Q32+S32+U32+W32+Y32</f>
        <v>14192</v>
      </c>
      <c r="AE32" s="5" t="s">
        <v>0</v>
      </c>
      <c r="AF32" s="28">
        <f>IFERROR(B32/Q32,"N.A.")</f>
        <v>5756.9411950347139</v>
      </c>
      <c r="AG32" s="29"/>
      <c r="AH32" s="28">
        <f>IFERROR(D32/S32,"N.A.")</f>
        <v>6954.4478716841459</v>
      </c>
      <c r="AI32" s="29"/>
      <c r="AJ32" s="28">
        <f>IFERROR(F32/U32,"N.A.")</f>
        <v>11994.769905040175</v>
      </c>
      <c r="AK32" s="29"/>
      <c r="AL32" s="28">
        <f>IFERROR(H32/W32,"N.A.")</f>
        <v>6323.1480144404331</v>
      </c>
      <c r="AM32" s="29"/>
      <c r="AN32" s="28">
        <f>IFERROR(J32/Y32,"N.A.")</f>
        <v>0</v>
      </c>
      <c r="AO32" s="29"/>
      <c r="AP32" s="28">
        <f>IFERROR(L32/AA32,"N.A.")</f>
        <v>6424.5379791431797</v>
      </c>
      <c r="AQ32" s="29"/>
      <c r="AR32" s="17">
        <f>IFERROR(N32/AC32, "N.A.")</f>
        <v>6424.5379791431797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1179260</v>
      </c>
      <c r="C39" s="2"/>
      <c r="D39" s="2"/>
      <c r="E39" s="2"/>
      <c r="F39" s="2">
        <v>316050</v>
      </c>
      <c r="G39" s="2"/>
      <c r="H39" s="2">
        <v>3895810</v>
      </c>
      <c r="I39" s="2"/>
      <c r="J39" s="2">
        <v>0</v>
      </c>
      <c r="K39" s="2"/>
      <c r="L39" s="1">
        <f t="shared" ref="L39:M42" si="22">B39+D39+F39+H39+J39</f>
        <v>5391120</v>
      </c>
      <c r="M39" s="12">
        <f t="shared" si="22"/>
        <v>0</v>
      </c>
      <c r="N39" s="13">
        <f>L39+M39</f>
        <v>5391120</v>
      </c>
      <c r="P39" s="3" t="s">
        <v>12</v>
      </c>
      <c r="Q39" s="2">
        <v>355</v>
      </c>
      <c r="R39" s="2">
        <v>0</v>
      </c>
      <c r="S39" s="2">
        <v>0</v>
      </c>
      <c r="T39" s="2">
        <v>0</v>
      </c>
      <c r="U39" s="2">
        <v>147</v>
      </c>
      <c r="V39" s="2">
        <v>0</v>
      </c>
      <c r="W39" s="2">
        <v>1021</v>
      </c>
      <c r="X39" s="2">
        <v>0</v>
      </c>
      <c r="Y39" s="2">
        <v>493</v>
      </c>
      <c r="Z39" s="2">
        <v>0</v>
      </c>
      <c r="AA39" s="1">
        <f t="shared" ref="AA39:AB42" si="23">Q39+S39+U39+W39+Y39</f>
        <v>2016</v>
      </c>
      <c r="AB39" s="12">
        <f t="shared" si="23"/>
        <v>0</v>
      </c>
      <c r="AC39" s="13">
        <f>AA39+AB39</f>
        <v>2016</v>
      </c>
      <c r="AE39" s="3" t="s">
        <v>12</v>
      </c>
      <c r="AF39" s="2">
        <f t="shared" ref="AF39:AR42" si="24">IFERROR(B39/Q39, "N.A.")</f>
        <v>3321.8591549295775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2150</v>
      </c>
      <c r="AK39" s="2" t="str">
        <f t="shared" si="24"/>
        <v>N.A.</v>
      </c>
      <c r="AL39" s="2">
        <f t="shared" si="24"/>
        <v>3815.6807051909891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2674.1666666666665</v>
      </c>
      <c r="AQ39" s="16" t="str">
        <f t="shared" si="24"/>
        <v>N.A.</v>
      </c>
      <c r="AR39" s="13">
        <f t="shared" si="24"/>
        <v>2674.1666666666665</v>
      </c>
    </row>
    <row r="40" spans="1:44" ht="15" customHeight="1" thickBot="1" x14ac:dyDescent="0.3">
      <c r="A40" s="3" t="s">
        <v>13</v>
      </c>
      <c r="B40" s="2">
        <v>387000</v>
      </c>
      <c r="C40" s="2">
        <v>336690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387000</v>
      </c>
      <c r="M40" s="12">
        <f t="shared" si="22"/>
        <v>336690</v>
      </c>
      <c r="N40" s="13">
        <f>L40+M40</f>
        <v>723690</v>
      </c>
      <c r="P40" s="3" t="s">
        <v>13</v>
      </c>
      <c r="Q40" s="2">
        <v>188</v>
      </c>
      <c r="R40" s="2">
        <v>87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188</v>
      </c>
      <c r="AB40" s="12">
        <f t="shared" si="23"/>
        <v>87</v>
      </c>
      <c r="AC40" s="13">
        <f>AA40+AB40</f>
        <v>275</v>
      </c>
      <c r="AE40" s="3" t="s">
        <v>13</v>
      </c>
      <c r="AF40" s="2">
        <f t="shared" si="24"/>
        <v>2058.5106382978724</v>
      </c>
      <c r="AG40" s="2">
        <f t="shared" si="24"/>
        <v>3870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2058.5106382978724</v>
      </c>
      <c r="AQ40" s="16">
        <f t="shared" si="24"/>
        <v>3870</v>
      </c>
      <c r="AR40" s="13">
        <f t="shared" si="24"/>
        <v>2631.6</v>
      </c>
    </row>
    <row r="41" spans="1:44" ht="15" customHeight="1" thickBot="1" x14ac:dyDescent="0.3">
      <c r="A41" s="3" t="s">
        <v>14</v>
      </c>
      <c r="B41" s="2">
        <v>1682470</v>
      </c>
      <c r="C41" s="2">
        <v>25065230</v>
      </c>
      <c r="D41" s="2">
        <v>1629780</v>
      </c>
      <c r="E41" s="2">
        <v>3160500</v>
      </c>
      <c r="F41" s="2"/>
      <c r="G41" s="2">
        <v>2855805</v>
      </c>
      <c r="H41" s="2"/>
      <c r="I41" s="2">
        <v>2362315</v>
      </c>
      <c r="J41" s="2">
        <v>0</v>
      </c>
      <c r="K41" s="2"/>
      <c r="L41" s="1">
        <f t="shared" si="22"/>
        <v>3312250</v>
      </c>
      <c r="M41" s="12">
        <f t="shared" si="22"/>
        <v>33443850</v>
      </c>
      <c r="N41" s="13">
        <f>L41+M41</f>
        <v>36756100</v>
      </c>
      <c r="P41" s="3" t="s">
        <v>14</v>
      </c>
      <c r="Q41" s="2">
        <v>554</v>
      </c>
      <c r="R41" s="2">
        <v>5029</v>
      </c>
      <c r="S41" s="2">
        <v>229</v>
      </c>
      <c r="T41" s="2">
        <v>147</v>
      </c>
      <c r="U41" s="2">
        <v>0</v>
      </c>
      <c r="V41" s="2">
        <v>286</v>
      </c>
      <c r="W41" s="2">
        <v>0</v>
      </c>
      <c r="X41" s="2">
        <v>519</v>
      </c>
      <c r="Y41" s="2">
        <v>199</v>
      </c>
      <c r="Z41" s="2">
        <v>0</v>
      </c>
      <c r="AA41" s="1">
        <f t="shared" si="23"/>
        <v>982</v>
      </c>
      <c r="AB41" s="12">
        <f t="shared" si="23"/>
        <v>5981</v>
      </c>
      <c r="AC41" s="13">
        <f>AA41+AB41</f>
        <v>6963</v>
      </c>
      <c r="AE41" s="3" t="s">
        <v>14</v>
      </c>
      <c r="AF41" s="2">
        <f t="shared" si="24"/>
        <v>3036.9494584837544</v>
      </c>
      <c r="AG41" s="2">
        <f t="shared" si="24"/>
        <v>4984.137999602307</v>
      </c>
      <c r="AH41" s="2">
        <f t="shared" si="24"/>
        <v>7116.9432314410478</v>
      </c>
      <c r="AI41" s="2">
        <f t="shared" si="24"/>
        <v>21500</v>
      </c>
      <c r="AJ41" s="2" t="str">
        <f t="shared" si="24"/>
        <v>N.A.</v>
      </c>
      <c r="AK41" s="2">
        <f t="shared" si="24"/>
        <v>9985.3321678321681</v>
      </c>
      <c r="AL41" s="2" t="str">
        <f t="shared" si="24"/>
        <v>N.A.</v>
      </c>
      <c r="AM41" s="2">
        <f t="shared" si="24"/>
        <v>4551.666666666667</v>
      </c>
      <c r="AN41" s="2">
        <f t="shared" si="24"/>
        <v>0</v>
      </c>
      <c r="AO41" s="2" t="str">
        <f t="shared" si="24"/>
        <v>N.A.</v>
      </c>
      <c r="AP41" s="15">
        <f t="shared" si="24"/>
        <v>3372.9633401221995</v>
      </c>
      <c r="AQ41" s="16">
        <f t="shared" si="24"/>
        <v>5591.681992977763</v>
      </c>
      <c r="AR41" s="13">
        <f t="shared" si="24"/>
        <v>5278.7735171621425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3248730.0000000005</v>
      </c>
      <c r="C43" s="2">
        <v>25401920.000000007</v>
      </c>
      <c r="D43" s="2">
        <v>1629780</v>
      </c>
      <c r="E43" s="2">
        <v>3160500</v>
      </c>
      <c r="F43" s="2">
        <v>316050</v>
      </c>
      <c r="G43" s="2">
        <v>2855805</v>
      </c>
      <c r="H43" s="2">
        <v>3895810</v>
      </c>
      <c r="I43" s="2">
        <v>2362315</v>
      </c>
      <c r="J43" s="2">
        <v>0</v>
      </c>
      <c r="K43" s="2"/>
      <c r="L43" s="1">
        <f t="shared" ref="L43" si="25">B43+D43+F43+H43+J43</f>
        <v>9090370</v>
      </c>
      <c r="M43" s="12">
        <f t="shared" ref="M43" si="26">C43+E43+G43+I43+K43</f>
        <v>33780540.000000007</v>
      </c>
      <c r="N43" s="18">
        <f>L43+M43</f>
        <v>42870910.000000007</v>
      </c>
      <c r="P43" s="4" t="s">
        <v>16</v>
      </c>
      <c r="Q43" s="2">
        <v>1097</v>
      </c>
      <c r="R43" s="2">
        <v>5116</v>
      </c>
      <c r="S43" s="2">
        <v>229</v>
      </c>
      <c r="T43" s="2">
        <v>147</v>
      </c>
      <c r="U43" s="2">
        <v>147</v>
      </c>
      <c r="V43" s="2">
        <v>286</v>
      </c>
      <c r="W43" s="2">
        <v>1021</v>
      </c>
      <c r="X43" s="2">
        <v>519</v>
      </c>
      <c r="Y43" s="2">
        <v>692</v>
      </c>
      <c r="Z43" s="2">
        <v>0</v>
      </c>
      <c r="AA43" s="1">
        <f t="shared" ref="AA43" si="27">Q43+S43+U43+W43+Y43</f>
        <v>3186</v>
      </c>
      <c r="AB43" s="12">
        <f t="shared" ref="AB43" si="28">R43+T43+V43+X43+Z43</f>
        <v>6068</v>
      </c>
      <c r="AC43" s="18">
        <f>AA43+AB43</f>
        <v>9254</v>
      </c>
      <c r="AE43" s="4" t="s">
        <v>16</v>
      </c>
      <c r="AF43" s="2">
        <f t="shared" ref="AF43:AO43" si="29">IFERROR(B43/Q43, "N.A.")</f>
        <v>2961.4676390154973</v>
      </c>
      <c r="AG43" s="2">
        <f t="shared" si="29"/>
        <v>4965.1915559030504</v>
      </c>
      <c r="AH43" s="2">
        <f t="shared" si="29"/>
        <v>7116.9432314410478</v>
      </c>
      <c r="AI43" s="2">
        <f t="shared" si="29"/>
        <v>21500</v>
      </c>
      <c r="AJ43" s="2">
        <f t="shared" si="29"/>
        <v>2150</v>
      </c>
      <c r="AK43" s="2">
        <f t="shared" si="29"/>
        <v>9985.3321678321681</v>
      </c>
      <c r="AL43" s="2">
        <f t="shared" si="29"/>
        <v>3815.6807051909891</v>
      </c>
      <c r="AM43" s="2">
        <f t="shared" si="29"/>
        <v>4551.666666666667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2853.2234777150034</v>
      </c>
      <c r="AQ43" s="16">
        <f t="shared" ref="AQ43" si="31">IFERROR(M43/AB43, "N.A.")</f>
        <v>5566.9973632168767</v>
      </c>
      <c r="AR43" s="13">
        <f t="shared" ref="AR43" si="32">IFERROR(N43/AC43, "N.A.")</f>
        <v>4632.6896477199061</v>
      </c>
    </row>
    <row r="44" spans="1:44" ht="15" customHeight="1" thickBot="1" x14ac:dyDescent="0.3">
      <c r="A44" s="5" t="s">
        <v>0</v>
      </c>
      <c r="B44" s="48">
        <f>B43+C43</f>
        <v>28650650.000000007</v>
      </c>
      <c r="C44" s="49"/>
      <c r="D44" s="48">
        <f>D43+E43</f>
        <v>4790280</v>
      </c>
      <c r="E44" s="49"/>
      <c r="F44" s="48">
        <f>F43+G43</f>
        <v>3171855</v>
      </c>
      <c r="G44" s="49"/>
      <c r="H44" s="48">
        <f>H43+I43</f>
        <v>6258125</v>
      </c>
      <c r="I44" s="49"/>
      <c r="J44" s="48">
        <f>J43+K43</f>
        <v>0</v>
      </c>
      <c r="K44" s="49"/>
      <c r="L44" s="48">
        <f>L43+M43</f>
        <v>42870910.000000007</v>
      </c>
      <c r="M44" s="50"/>
      <c r="N44" s="19">
        <f>B44+D44+F44+H44+J44</f>
        <v>42870910.000000007</v>
      </c>
      <c r="P44" s="5" t="s">
        <v>0</v>
      </c>
      <c r="Q44" s="48">
        <f>Q43+R43</f>
        <v>6213</v>
      </c>
      <c r="R44" s="49"/>
      <c r="S44" s="48">
        <f>S43+T43</f>
        <v>376</v>
      </c>
      <c r="T44" s="49"/>
      <c r="U44" s="48">
        <f>U43+V43</f>
        <v>433</v>
      </c>
      <c r="V44" s="49"/>
      <c r="W44" s="48">
        <f>W43+X43</f>
        <v>1540</v>
      </c>
      <c r="X44" s="49"/>
      <c r="Y44" s="48">
        <f>Y43+Z43</f>
        <v>692</v>
      </c>
      <c r="Z44" s="49"/>
      <c r="AA44" s="48">
        <f>AA43+AB43</f>
        <v>9254</v>
      </c>
      <c r="AB44" s="50"/>
      <c r="AC44" s="19">
        <f>Q44+S44+U44+W44+Y44</f>
        <v>9254</v>
      </c>
      <c r="AE44" s="5" t="s">
        <v>0</v>
      </c>
      <c r="AF44" s="28">
        <f>IFERROR(B44/Q44,"N.A.")</f>
        <v>4611.4035087719312</v>
      </c>
      <c r="AG44" s="29"/>
      <c r="AH44" s="28">
        <f>IFERROR(D44/S44,"N.A.")</f>
        <v>12740.106382978724</v>
      </c>
      <c r="AI44" s="29"/>
      <c r="AJ44" s="28">
        <f>IFERROR(F44/U44,"N.A.")</f>
        <v>7325.300230946882</v>
      </c>
      <c r="AK44" s="29"/>
      <c r="AL44" s="28">
        <f>IFERROR(H44/W44,"N.A.")</f>
        <v>4063.7175324675327</v>
      </c>
      <c r="AM44" s="29"/>
      <c r="AN44" s="28">
        <f>IFERROR(J44/Y44,"N.A.")</f>
        <v>0</v>
      </c>
      <c r="AO44" s="29"/>
      <c r="AP44" s="28">
        <f>IFERROR(L44/AA44,"N.A.")</f>
        <v>4632.6896477199061</v>
      </c>
      <c r="AQ44" s="29"/>
      <c r="AR44" s="17">
        <f>IFERROR(N44/AC44, "N.A.")</f>
        <v>4632.6896477199061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148459792.00000015</v>
      </c>
      <c r="C15" s="2"/>
      <c r="D15" s="2">
        <v>65543537.000000022</v>
      </c>
      <c r="E15" s="2"/>
      <c r="F15" s="2">
        <v>73854639.999999985</v>
      </c>
      <c r="G15" s="2"/>
      <c r="H15" s="2">
        <v>195916477.00000009</v>
      </c>
      <c r="I15" s="2"/>
      <c r="J15" s="2">
        <v>0</v>
      </c>
      <c r="K15" s="2"/>
      <c r="L15" s="1">
        <f t="shared" ref="L15:M18" si="0">B15+D15+F15+H15+J15</f>
        <v>483774446.00000024</v>
      </c>
      <c r="M15" s="12">
        <f t="shared" si="0"/>
        <v>0</v>
      </c>
      <c r="N15" s="13">
        <f>L15+M15</f>
        <v>483774446.00000024</v>
      </c>
      <c r="P15" s="3" t="s">
        <v>12</v>
      </c>
      <c r="Q15" s="2">
        <v>31485</v>
      </c>
      <c r="R15" s="2">
        <v>0</v>
      </c>
      <c r="S15" s="2">
        <v>13672</v>
      </c>
      <c r="T15" s="2">
        <v>0</v>
      </c>
      <c r="U15" s="2">
        <v>11322</v>
      </c>
      <c r="V15" s="2">
        <v>0</v>
      </c>
      <c r="W15" s="2">
        <v>60034</v>
      </c>
      <c r="X15" s="2">
        <v>0</v>
      </c>
      <c r="Y15" s="2">
        <v>9883</v>
      </c>
      <c r="Z15" s="2">
        <v>0</v>
      </c>
      <c r="AA15" s="1">
        <f t="shared" ref="AA15:AB18" si="1">Q15+S15+U15+W15+Y15</f>
        <v>126396</v>
      </c>
      <c r="AB15" s="12">
        <f t="shared" si="1"/>
        <v>0</v>
      </c>
      <c r="AC15" s="13">
        <f>AA15+AB15</f>
        <v>126396</v>
      </c>
      <c r="AE15" s="3" t="s">
        <v>12</v>
      </c>
      <c r="AF15" s="2">
        <f t="shared" ref="AF15:AR18" si="2">IFERROR(B15/Q15, "N.A.")</f>
        <v>4715.2546291885074</v>
      </c>
      <c r="AG15" s="2" t="str">
        <f t="shared" si="2"/>
        <v>N.A.</v>
      </c>
      <c r="AH15" s="2">
        <f t="shared" si="2"/>
        <v>4793.9977325921609</v>
      </c>
      <c r="AI15" s="2" t="str">
        <f t="shared" si="2"/>
        <v>N.A.</v>
      </c>
      <c r="AJ15" s="2">
        <f t="shared" si="2"/>
        <v>6523.1089913442838</v>
      </c>
      <c r="AK15" s="2" t="str">
        <f t="shared" si="2"/>
        <v>N.A.</v>
      </c>
      <c r="AL15" s="2">
        <f t="shared" si="2"/>
        <v>3263.4253423060281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3827.450599702524</v>
      </c>
      <c r="AQ15" s="16" t="str">
        <f t="shared" si="2"/>
        <v>N.A.</v>
      </c>
      <c r="AR15" s="13">
        <f t="shared" si="2"/>
        <v>3827.450599702524</v>
      </c>
    </row>
    <row r="16" spans="1:44" ht="15" customHeight="1" thickBot="1" x14ac:dyDescent="0.3">
      <c r="A16" s="3" t="s">
        <v>13</v>
      </c>
      <c r="B16" s="2">
        <v>46616552.999999993</v>
      </c>
      <c r="C16" s="2">
        <v>9778841</v>
      </c>
      <c r="D16" s="2">
        <v>1232552</v>
      </c>
      <c r="E16" s="2">
        <v>366360</v>
      </c>
      <c r="F16" s="2"/>
      <c r="G16" s="2"/>
      <c r="H16" s="2"/>
      <c r="I16" s="2"/>
      <c r="J16" s="2"/>
      <c r="K16" s="2"/>
      <c r="L16" s="1">
        <f t="shared" si="0"/>
        <v>47849104.999999993</v>
      </c>
      <c r="M16" s="12">
        <f t="shared" si="0"/>
        <v>10145201</v>
      </c>
      <c r="N16" s="13">
        <f>L16+M16</f>
        <v>57994305.999999993</v>
      </c>
      <c r="P16" s="3" t="s">
        <v>13</v>
      </c>
      <c r="Q16" s="2">
        <v>18908</v>
      </c>
      <c r="R16" s="2">
        <v>3313</v>
      </c>
      <c r="S16" s="2">
        <v>1093</v>
      </c>
      <c r="T16" s="2">
        <v>213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20001</v>
      </c>
      <c r="AB16" s="12">
        <f t="shared" si="1"/>
        <v>3526</v>
      </c>
      <c r="AC16" s="13">
        <f>AA16+AB16</f>
        <v>23527</v>
      </c>
      <c r="AE16" s="3" t="s">
        <v>13</v>
      </c>
      <c r="AF16" s="2">
        <f t="shared" si="2"/>
        <v>2465.4407129257452</v>
      </c>
      <c r="AG16" s="2">
        <f t="shared" si="2"/>
        <v>2951.6574102022337</v>
      </c>
      <c r="AH16" s="2">
        <f t="shared" si="2"/>
        <v>1127.6779505946936</v>
      </c>
      <c r="AI16" s="2">
        <f t="shared" si="2"/>
        <v>1720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2392.3356332183389</v>
      </c>
      <c r="AQ16" s="16">
        <f t="shared" si="2"/>
        <v>2877.2549631310267</v>
      </c>
      <c r="AR16" s="13">
        <f t="shared" si="2"/>
        <v>2465.0106685935307</v>
      </c>
    </row>
    <row r="17" spans="1:44" ht="15" customHeight="1" thickBot="1" x14ac:dyDescent="0.3">
      <c r="A17" s="3" t="s">
        <v>14</v>
      </c>
      <c r="B17" s="2">
        <v>308313795.99999988</v>
      </c>
      <c r="C17" s="2">
        <v>1459763588.0000024</v>
      </c>
      <c r="D17" s="2">
        <v>95739708</v>
      </c>
      <c r="E17" s="2">
        <v>35988255.000000007</v>
      </c>
      <c r="F17" s="2"/>
      <c r="G17" s="2">
        <v>277095905</v>
      </c>
      <c r="H17" s="2"/>
      <c r="I17" s="2">
        <v>123503864.99999985</v>
      </c>
      <c r="J17" s="2">
        <v>0</v>
      </c>
      <c r="K17" s="2"/>
      <c r="L17" s="1">
        <f t="shared" si="0"/>
        <v>404053503.99999988</v>
      </c>
      <c r="M17" s="12">
        <f t="shared" si="0"/>
        <v>1896351613.0000021</v>
      </c>
      <c r="N17" s="13">
        <f>L17+M17</f>
        <v>2300405117.0000019</v>
      </c>
      <c r="P17" s="3" t="s">
        <v>14</v>
      </c>
      <c r="Q17" s="2">
        <v>67990</v>
      </c>
      <c r="R17" s="2">
        <v>234219</v>
      </c>
      <c r="S17" s="2">
        <v>14547</v>
      </c>
      <c r="T17" s="2">
        <v>3627</v>
      </c>
      <c r="U17" s="2">
        <v>0</v>
      </c>
      <c r="V17" s="2">
        <v>17575</v>
      </c>
      <c r="W17" s="2">
        <v>0</v>
      </c>
      <c r="X17" s="2">
        <v>16789</v>
      </c>
      <c r="Y17" s="2">
        <v>12903</v>
      </c>
      <c r="Z17" s="2">
        <v>0</v>
      </c>
      <c r="AA17" s="1">
        <f t="shared" si="1"/>
        <v>95440</v>
      </c>
      <c r="AB17" s="12">
        <f t="shared" si="1"/>
        <v>272210</v>
      </c>
      <c r="AC17" s="13">
        <f>AA17+AB17</f>
        <v>367650</v>
      </c>
      <c r="AE17" s="3" t="s">
        <v>14</v>
      </c>
      <c r="AF17" s="2">
        <f t="shared" si="2"/>
        <v>4534.6932784232959</v>
      </c>
      <c r="AG17" s="2">
        <f t="shared" si="2"/>
        <v>6232.4729761462668</v>
      </c>
      <c r="AH17" s="2">
        <f t="shared" si="2"/>
        <v>6581.4056506496181</v>
      </c>
      <c r="AI17" s="2">
        <f t="shared" si="2"/>
        <v>9922.3200992555849</v>
      </c>
      <c r="AJ17" s="2" t="str">
        <f t="shared" si="2"/>
        <v>N.A.</v>
      </c>
      <c r="AK17" s="2">
        <f t="shared" si="2"/>
        <v>15766.481081081081</v>
      </c>
      <c r="AL17" s="2" t="str">
        <f t="shared" si="2"/>
        <v>N.A.</v>
      </c>
      <c r="AM17" s="2">
        <f t="shared" si="2"/>
        <v>7356.2371195425485</v>
      </c>
      <c r="AN17" s="2">
        <f t="shared" si="2"/>
        <v>0</v>
      </c>
      <c r="AO17" s="2" t="str">
        <f t="shared" si="2"/>
        <v>N.A.</v>
      </c>
      <c r="AP17" s="15">
        <f t="shared" si="2"/>
        <v>4233.5865884325221</v>
      </c>
      <c r="AQ17" s="16">
        <f t="shared" si="2"/>
        <v>6966.5023805150513</v>
      </c>
      <c r="AR17" s="13">
        <f t="shared" si="2"/>
        <v>6257.0518618251108</v>
      </c>
    </row>
    <row r="18" spans="1:44" ht="15" customHeight="1" thickBot="1" x14ac:dyDescent="0.3">
      <c r="A18" s="3" t="s">
        <v>15</v>
      </c>
      <c r="B18" s="2">
        <v>16508879.999999998</v>
      </c>
      <c r="C18" s="2">
        <v>5362565.0000000009</v>
      </c>
      <c r="D18" s="2">
        <v>3690503</v>
      </c>
      <c r="E18" s="2">
        <v>1062530</v>
      </c>
      <c r="F18" s="2"/>
      <c r="G18" s="2">
        <v>13238408.999999998</v>
      </c>
      <c r="H18" s="2">
        <v>9960991.9999999981</v>
      </c>
      <c r="I18" s="2"/>
      <c r="J18" s="2">
        <v>0</v>
      </c>
      <c r="K18" s="2"/>
      <c r="L18" s="1">
        <f t="shared" si="0"/>
        <v>30160375</v>
      </c>
      <c r="M18" s="12">
        <f t="shared" si="0"/>
        <v>19663504</v>
      </c>
      <c r="N18" s="13">
        <f>L18+M18</f>
        <v>49823879</v>
      </c>
      <c r="P18" s="3" t="s">
        <v>15</v>
      </c>
      <c r="Q18" s="2">
        <v>6428</v>
      </c>
      <c r="R18" s="2">
        <v>1080</v>
      </c>
      <c r="S18" s="2">
        <v>1283</v>
      </c>
      <c r="T18" s="2">
        <v>210</v>
      </c>
      <c r="U18" s="2">
        <v>0</v>
      </c>
      <c r="V18" s="2">
        <v>2388</v>
      </c>
      <c r="W18" s="2">
        <v>12822</v>
      </c>
      <c r="X18" s="2">
        <v>0</v>
      </c>
      <c r="Y18" s="2">
        <v>4602</v>
      </c>
      <c r="Z18" s="2">
        <v>0</v>
      </c>
      <c r="AA18" s="1">
        <f t="shared" si="1"/>
        <v>25135</v>
      </c>
      <c r="AB18" s="12">
        <f t="shared" si="1"/>
        <v>3678</v>
      </c>
      <c r="AC18" s="18">
        <f>AA18+AB18</f>
        <v>28813</v>
      </c>
      <c r="AE18" s="3" t="s">
        <v>15</v>
      </c>
      <c r="AF18" s="2">
        <f t="shared" si="2"/>
        <v>2568.2762912258863</v>
      </c>
      <c r="AG18" s="2">
        <f t="shared" si="2"/>
        <v>4965.3379629629635</v>
      </c>
      <c r="AH18" s="2">
        <f t="shared" si="2"/>
        <v>2876.4637568199532</v>
      </c>
      <c r="AI18" s="2">
        <f t="shared" si="2"/>
        <v>5059.666666666667</v>
      </c>
      <c r="AJ18" s="2" t="str">
        <f t="shared" si="2"/>
        <v>N.A.</v>
      </c>
      <c r="AK18" s="2">
        <f t="shared" si="2"/>
        <v>5543.7223618090447</v>
      </c>
      <c r="AL18" s="2">
        <f t="shared" si="2"/>
        <v>776.86725939790972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1199.9353491147801</v>
      </c>
      <c r="AQ18" s="16">
        <f t="shared" si="2"/>
        <v>5346.2490483958672</v>
      </c>
      <c r="AR18" s="13">
        <f t="shared" si="2"/>
        <v>1729.2152500607365</v>
      </c>
    </row>
    <row r="19" spans="1:44" ht="15" customHeight="1" thickBot="1" x14ac:dyDescent="0.3">
      <c r="A19" s="4" t="s">
        <v>16</v>
      </c>
      <c r="B19" s="2">
        <v>519899020.99999976</v>
      </c>
      <c r="C19" s="2">
        <v>1474904994.0000031</v>
      </c>
      <c r="D19" s="2">
        <v>166206299.99999997</v>
      </c>
      <c r="E19" s="2">
        <v>37417145</v>
      </c>
      <c r="F19" s="2">
        <v>73854639.999999985</v>
      </c>
      <c r="G19" s="2">
        <v>290334313.99999994</v>
      </c>
      <c r="H19" s="2">
        <v>205877468.99999976</v>
      </c>
      <c r="I19" s="2">
        <v>123503864.99999985</v>
      </c>
      <c r="J19" s="2">
        <v>0</v>
      </c>
      <c r="K19" s="2"/>
      <c r="L19" s="1">
        <f t="shared" ref="L19" si="3">B19+D19+F19+H19+J19</f>
        <v>965837429.99999952</v>
      </c>
      <c r="M19" s="12">
        <f t="shared" ref="M19" si="4">C19+E19+G19+I19+K19</f>
        <v>1926160318.0000029</v>
      </c>
      <c r="N19" s="18">
        <f>L19+M19</f>
        <v>2891997748.0000024</v>
      </c>
      <c r="P19" s="4" t="s">
        <v>16</v>
      </c>
      <c r="Q19" s="2">
        <v>124811</v>
      </c>
      <c r="R19" s="2">
        <v>238612</v>
      </c>
      <c r="S19" s="2">
        <v>30595</v>
      </c>
      <c r="T19" s="2">
        <v>4050</v>
      </c>
      <c r="U19" s="2">
        <v>11322</v>
      </c>
      <c r="V19" s="2">
        <v>19963</v>
      </c>
      <c r="W19" s="2">
        <v>72856</v>
      </c>
      <c r="X19" s="2">
        <v>16789</v>
      </c>
      <c r="Y19" s="2">
        <v>27388</v>
      </c>
      <c r="Z19" s="2">
        <v>0</v>
      </c>
      <c r="AA19" s="1">
        <f t="shared" ref="AA19" si="5">Q19+S19+U19+W19+Y19</f>
        <v>266972</v>
      </c>
      <c r="AB19" s="12">
        <f t="shared" ref="AB19" si="6">R19+T19+V19+X19+Z19</f>
        <v>279414</v>
      </c>
      <c r="AC19" s="13">
        <f>AA19+AB19</f>
        <v>546386</v>
      </c>
      <c r="AE19" s="4" t="s">
        <v>16</v>
      </c>
      <c r="AF19" s="2">
        <f t="shared" ref="AF19:AO19" si="7">IFERROR(B19/Q19, "N.A.")</f>
        <v>4165.490389468875</v>
      </c>
      <c r="AG19" s="2">
        <f t="shared" si="7"/>
        <v>6181.1853301594347</v>
      </c>
      <c r="AH19" s="2">
        <f t="shared" si="7"/>
        <v>5432.4660892302654</v>
      </c>
      <c r="AI19" s="2">
        <f t="shared" si="7"/>
        <v>9238.8012345679017</v>
      </c>
      <c r="AJ19" s="2">
        <f t="shared" si="7"/>
        <v>6523.1089913442838</v>
      </c>
      <c r="AK19" s="2">
        <f t="shared" si="7"/>
        <v>14543.621399589238</v>
      </c>
      <c r="AL19" s="2">
        <f t="shared" si="7"/>
        <v>2825.813508839351</v>
      </c>
      <c r="AM19" s="2">
        <f t="shared" si="7"/>
        <v>7356.2371195425485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3617.7480409930613</v>
      </c>
      <c r="AQ19" s="16">
        <f t="shared" ref="AQ19" si="9">IFERROR(M19/AB19, "N.A.")</f>
        <v>6893.5712526931466</v>
      </c>
      <c r="AR19" s="13">
        <f t="shared" ref="AR19" si="10">IFERROR(N19/AC19, "N.A.")</f>
        <v>5292.957264644413</v>
      </c>
    </row>
    <row r="20" spans="1:44" ht="15" customHeight="1" thickBot="1" x14ac:dyDescent="0.3">
      <c r="A20" s="5" t="s">
        <v>0</v>
      </c>
      <c r="B20" s="48">
        <f>B19+C19</f>
        <v>1994804015.0000029</v>
      </c>
      <c r="C20" s="49"/>
      <c r="D20" s="48">
        <f>D19+E19</f>
        <v>203623444.99999997</v>
      </c>
      <c r="E20" s="49"/>
      <c r="F20" s="48">
        <f>F19+G19</f>
        <v>364188953.99999994</v>
      </c>
      <c r="G20" s="49"/>
      <c r="H20" s="48">
        <f>H19+I19</f>
        <v>329381333.99999964</v>
      </c>
      <c r="I20" s="49"/>
      <c r="J20" s="48">
        <f>J19+K19</f>
        <v>0</v>
      </c>
      <c r="K20" s="49"/>
      <c r="L20" s="48">
        <f>L19+M19</f>
        <v>2891997748.0000024</v>
      </c>
      <c r="M20" s="50"/>
      <c r="N20" s="19">
        <f>B20+D20+F20+H20+J20</f>
        <v>2891997748.0000024</v>
      </c>
      <c r="P20" s="5" t="s">
        <v>0</v>
      </c>
      <c r="Q20" s="48">
        <f>Q19+R19</f>
        <v>363423</v>
      </c>
      <c r="R20" s="49"/>
      <c r="S20" s="48">
        <f>S19+T19</f>
        <v>34645</v>
      </c>
      <c r="T20" s="49"/>
      <c r="U20" s="48">
        <f>U19+V19</f>
        <v>31285</v>
      </c>
      <c r="V20" s="49"/>
      <c r="W20" s="48">
        <f>W19+X19</f>
        <v>89645</v>
      </c>
      <c r="X20" s="49"/>
      <c r="Y20" s="48">
        <f>Y19+Z19</f>
        <v>27388</v>
      </c>
      <c r="Z20" s="49"/>
      <c r="AA20" s="48">
        <f>AA19+AB19</f>
        <v>546386</v>
      </c>
      <c r="AB20" s="49"/>
      <c r="AC20" s="20">
        <f>Q20+S20+U20+W20+Y20</f>
        <v>546386</v>
      </c>
      <c r="AE20" s="5" t="s">
        <v>0</v>
      </c>
      <c r="AF20" s="28">
        <f>IFERROR(B20/Q20,"N.A.")</f>
        <v>5488.9316719085</v>
      </c>
      <c r="AG20" s="29"/>
      <c r="AH20" s="28">
        <f>IFERROR(D20/S20,"N.A.")</f>
        <v>5877.4266127868368</v>
      </c>
      <c r="AI20" s="29"/>
      <c r="AJ20" s="28">
        <f>IFERROR(F20/U20,"N.A.")</f>
        <v>11641.008598369825</v>
      </c>
      <c r="AK20" s="29"/>
      <c r="AL20" s="28">
        <f>IFERROR(H20/W20,"N.A.")</f>
        <v>3674.2856154832912</v>
      </c>
      <c r="AM20" s="29"/>
      <c r="AN20" s="28">
        <f>IFERROR(J20/Y20,"N.A.")</f>
        <v>0</v>
      </c>
      <c r="AO20" s="29"/>
      <c r="AP20" s="28">
        <f>IFERROR(L20/AA20,"N.A.")</f>
        <v>5292.957264644413</v>
      </c>
      <c r="AQ20" s="29"/>
      <c r="AR20" s="17">
        <f>IFERROR(N20/AC20, "N.A.")</f>
        <v>5292.957264644413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136017932.00000009</v>
      </c>
      <c r="C27" s="2"/>
      <c r="D27" s="2">
        <v>62424902</v>
      </c>
      <c r="E27" s="2"/>
      <c r="F27" s="2">
        <v>65764269.99999997</v>
      </c>
      <c r="G27" s="2"/>
      <c r="H27" s="2">
        <v>130385643.99999993</v>
      </c>
      <c r="I27" s="2"/>
      <c r="J27" s="2">
        <v>0</v>
      </c>
      <c r="K27" s="2"/>
      <c r="L27" s="1">
        <f t="shared" ref="L27:M30" si="11">B27+D27+F27+H27+J27</f>
        <v>394592748</v>
      </c>
      <c r="M27" s="12">
        <f t="shared" si="11"/>
        <v>0</v>
      </c>
      <c r="N27" s="13">
        <f>L27+M27</f>
        <v>394592748</v>
      </c>
      <c r="P27" s="3" t="s">
        <v>12</v>
      </c>
      <c r="Q27" s="2">
        <v>26459</v>
      </c>
      <c r="R27" s="2">
        <v>0</v>
      </c>
      <c r="S27" s="2">
        <v>12087</v>
      </c>
      <c r="T27" s="2">
        <v>0</v>
      </c>
      <c r="U27" s="2">
        <v>9804</v>
      </c>
      <c r="V27" s="2">
        <v>0</v>
      </c>
      <c r="W27" s="2">
        <v>28207</v>
      </c>
      <c r="X27" s="2">
        <v>0</v>
      </c>
      <c r="Y27" s="2">
        <v>2434</v>
      </c>
      <c r="Z27" s="2">
        <v>0</v>
      </c>
      <c r="AA27" s="1">
        <f t="shared" ref="AA27:AB30" si="12">Q27+S27+U27+W27+Y27</f>
        <v>78991</v>
      </c>
      <c r="AB27" s="12">
        <f t="shared" si="12"/>
        <v>0</v>
      </c>
      <c r="AC27" s="13">
        <f>AA27+AB27</f>
        <v>78991</v>
      </c>
      <c r="AE27" s="3" t="s">
        <v>12</v>
      </c>
      <c r="AF27" s="2">
        <f t="shared" ref="AF27:AR30" si="13">IFERROR(B27/Q27, "N.A.")</f>
        <v>5140.7056956045235</v>
      </c>
      <c r="AG27" s="2" t="str">
        <f t="shared" si="13"/>
        <v>N.A.</v>
      </c>
      <c r="AH27" s="2">
        <f t="shared" si="13"/>
        <v>5164.6315876561594</v>
      </c>
      <c r="AI27" s="2" t="str">
        <f t="shared" si="13"/>
        <v>N.A.</v>
      </c>
      <c r="AJ27" s="2">
        <f t="shared" si="13"/>
        <v>6707.901876784983</v>
      </c>
      <c r="AK27" s="2" t="str">
        <f t="shared" si="13"/>
        <v>N.A.</v>
      </c>
      <c r="AL27" s="2">
        <f t="shared" si="13"/>
        <v>4622.456978764134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4995.4140091909203</v>
      </c>
      <c r="AQ27" s="16" t="str">
        <f t="shared" si="13"/>
        <v>N.A.</v>
      </c>
      <c r="AR27" s="13">
        <f t="shared" si="13"/>
        <v>4995.4140091909203</v>
      </c>
    </row>
    <row r="28" spans="1:44" ht="15" customHeight="1" thickBot="1" x14ac:dyDescent="0.3">
      <c r="A28" s="3" t="s">
        <v>13</v>
      </c>
      <c r="B28" s="2">
        <v>4606555</v>
      </c>
      <c r="C28" s="2">
        <v>3013200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4606555</v>
      </c>
      <c r="M28" s="12">
        <f t="shared" si="11"/>
        <v>3013200</v>
      </c>
      <c r="N28" s="13">
        <f>L28+M28</f>
        <v>7619755</v>
      </c>
      <c r="P28" s="3" t="s">
        <v>13</v>
      </c>
      <c r="Q28" s="2">
        <v>2182</v>
      </c>
      <c r="R28" s="2">
        <v>613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2182</v>
      </c>
      <c r="AB28" s="12">
        <f t="shared" si="12"/>
        <v>613</v>
      </c>
      <c r="AC28" s="13">
        <f>AA28+AB28</f>
        <v>2795</v>
      </c>
      <c r="AE28" s="3" t="s">
        <v>13</v>
      </c>
      <c r="AF28" s="2">
        <f t="shared" si="13"/>
        <v>2111.1617781851514</v>
      </c>
      <c r="AG28" s="2">
        <f t="shared" si="13"/>
        <v>4915.4975530179445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2111.1617781851514</v>
      </c>
      <c r="AQ28" s="16">
        <f t="shared" si="13"/>
        <v>4915.4975530179445</v>
      </c>
      <c r="AR28" s="13">
        <f t="shared" si="13"/>
        <v>2726.2093023255816</v>
      </c>
    </row>
    <row r="29" spans="1:44" ht="15" customHeight="1" thickBot="1" x14ac:dyDescent="0.3">
      <c r="A29" s="3" t="s">
        <v>14</v>
      </c>
      <c r="B29" s="2">
        <v>212397251.99999982</v>
      </c>
      <c r="C29" s="2">
        <v>977335777.00000036</v>
      </c>
      <c r="D29" s="2">
        <v>69684757.999999985</v>
      </c>
      <c r="E29" s="2">
        <v>25895655.000000004</v>
      </c>
      <c r="F29" s="2"/>
      <c r="G29" s="2">
        <v>230001480.00000003</v>
      </c>
      <c r="H29" s="2"/>
      <c r="I29" s="2">
        <v>99501339.999999985</v>
      </c>
      <c r="J29" s="2">
        <v>0</v>
      </c>
      <c r="K29" s="2"/>
      <c r="L29" s="1">
        <f t="shared" si="11"/>
        <v>282082009.99999982</v>
      </c>
      <c r="M29" s="12">
        <f t="shared" si="11"/>
        <v>1332734252.0000005</v>
      </c>
      <c r="N29" s="13">
        <f>L29+M29</f>
        <v>1614816262.0000002</v>
      </c>
      <c r="P29" s="3" t="s">
        <v>14</v>
      </c>
      <c r="Q29" s="2">
        <v>45113</v>
      </c>
      <c r="R29" s="2">
        <v>150603</v>
      </c>
      <c r="S29" s="2">
        <v>9174</v>
      </c>
      <c r="T29" s="2">
        <v>2454</v>
      </c>
      <c r="U29" s="2">
        <v>0</v>
      </c>
      <c r="V29" s="2">
        <v>13822</v>
      </c>
      <c r="W29" s="2">
        <v>0</v>
      </c>
      <c r="X29" s="2">
        <v>11053</v>
      </c>
      <c r="Y29" s="2">
        <v>5426</v>
      </c>
      <c r="Z29" s="2">
        <v>0</v>
      </c>
      <c r="AA29" s="1">
        <f t="shared" si="12"/>
        <v>59713</v>
      </c>
      <c r="AB29" s="12">
        <f t="shared" si="12"/>
        <v>177932</v>
      </c>
      <c r="AC29" s="13">
        <f>AA29+AB29</f>
        <v>237645</v>
      </c>
      <c r="AE29" s="3" t="s">
        <v>14</v>
      </c>
      <c r="AF29" s="2">
        <f t="shared" si="13"/>
        <v>4708.1163301044007</v>
      </c>
      <c r="AG29" s="2">
        <f t="shared" si="13"/>
        <v>6489.4841205022503</v>
      </c>
      <c r="AH29" s="2">
        <f t="shared" si="13"/>
        <v>7595.896882494003</v>
      </c>
      <c r="AI29" s="2">
        <f t="shared" si="13"/>
        <v>10552.42665036675</v>
      </c>
      <c r="AJ29" s="2" t="str">
        <f t="shared" si="13"/>
        <v>N.A.</v>
      </c>
      <c r="AK29" s="2">
        <f t="shared" si="13"/>
        <v>16640.245984662135</v>
      </c>
      <c r="AL29" s="2" t="str">
        <f t="shared" si="13"/>
        <v>N.A.</v>
      </c>
      <c r="AM29" s="2">
        <f t="shared" si="13"/>
        <v>9002.2021170722874</v>
      </c>
      <c r="AN29" s="2">
        <f t="shared" si="13"/>
        <v>0</v>
      </c>
      <c r="AO29" s="2" t="str">
        <f t="shared" si="13"/>
        <v>N.A.</v>
      </c>
      <c r="AP29" s="15">
        <f t="shared" si="13"/>
        <v>4723.9631236079213</v>
      </c>
      <c r="AQ29" s="16">
        <f t="shared" si="13"/>
        <v>7490.1324775757057</v>
      </c>
      <c r="AR29" s="13">
        <f t="shared" si="13"/>
        <v>6795.0777925056291</v>
      </c>
    </row>
    <row r="30" spans="1:44" ht="15" customHeight="1" thickBot="1" x14ac:dyDescent="0.3">
      <c r="A30" s="3" t="s">
        <v>15</v>
      </c>
      <c r="B30" s="2">
        <v>16337568</v>
      </c>
      <c r="C30" s="2">
        <v>5362565.0000000009</v>
      </c>
      <c r="D30" s="2">
        <v>3669175</v>
      </c>
      <c r="E30" s="2">
        <v>1062530</v>
      </c>
      <c r="F30" s="2"/>
      <c r="G30" s="2">
        <v>13238408.999999998</v>
      </c>
      <c r="H30" s="2">
        <v>9440683.9999999981</v>
      </c>
      <c r="I30" s="2"/>
      <c r="J30" s="2">
        <v>0</v>
      </c>
      <c r="K30" s="2"/>
      <c r="L30" s="1">
        <f t="shared" si="11"/>
        <v>29447427</v>
      </c>
      <c r="M30" s="12">
        <f t="shared" si="11"/>
        <v>19663504</v>
      </c>
      <c r="N30" s="13">
        <f>L30+M30</f>
        <v>49110931</v>
      </c>
      <c r="P30" s="3" t="s">
        <v>15</v>
      </c>
      <c r="Q30" s="2">
        <v>6158</v>
      </c>
      <c r="R30" s="2">
        <v>1080</v>
      </c>
      <c r="S30" s="2">
        <v>1221</v>
      </c>
      <c r="T30" s="2">
        <v>210</v>
      </c>
      <c r="U30" s="2">
        <v>0</v>
      </c>
      <c r="V30" s="2">
        <v>2388</v>
      </c>
      <c r="W30" s="2">
        <v>11920</v>
      </c>
      <c r="X30" s="2">
        <v>0</v>
      </c>
      <c r="Y30" s="2">
        <v>3369</v>
      </c>
      <c r="Z30" s="2">
        <v>0</v>
      </c>
      <c r="AA30" s="1">
        <f t="shared" si="12"/>
        <v>22668</v>
      </c>
      <c r="AB30" s="12">
        <f t="shared" si="12"/>
        <v>3678</v>
      </c>
      <c r="AC30" s="18">
        <f>AA30+AB30</f>
        <v>26346</v>
      </c>
      <c r="AE30" s="3" t="s">
        <v>15</v>
      </c>
      <c r="AF30" s="2">
        <f t="shared" si="13"/>
        <v>2653.0639818122768</v>
      </c>
      <c r="AG30" s="2">
        <f t="shared" si="13"/>
        <v>4965.3379629629635</v>
      </c>
      <c r="AH30" s="2">
        <f t="shared" si="13"/>
        <v>3005.0573300573301</v>
      </c>
      <c r="AI30" s="2">
        <f t="shared" si="13"/>
        <v>5059.666666666667</v>
      </c>
      <c r="AJ30" s="2" t="str">
        <f t="shared" si="13"/>
        <v>N.A.</v>
      </c>
      <c r="AK30" s="2">
        <f t="shared" si="13"/>
        <v>5543.7223618090447</v>
      </c>
      <c r="AL30" s="2">
        <f t="shared" si="13"/>
        <v>792.00369127516763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1299.0747750132346</v>
      </c>
      <c r="AQ30" s="16">
        <f t="shared" si="13"/>
        <v>5346.2490483958672</v>
      </c>
      <c r="AR30" s="13">
        <f t="shared" si="13"/>
        <v>1864.0754194185076</v>
      </c>
    </row>
    <row r="31" spans="1:44" ht="15" customHeight="1" thickBot="1" x14ac:dyDescent="0.3">
      <c r="A31" s="4" t="s">
        <v>16</v>
      </c>
      <c r="B31" s="2">
        <v>369359307.00000012</v>
      </c>
      <c r="C31" s="2">
        <v>985711542.00000036</v>
      </c>
      <c r="D31" s="2">
        <v>135778835</v>
      </c>
      <c r="E31" s="2">
        <v>26958184.999999996</v>
      </c>
      <c r="F31" s="2">
        <v>65764269.99999997</v>
      </c>
      <c r="G31" s="2">
        <v>243239889.00000003</v>
      </c>
      <c r="H31" s="2">
        <v>139826328</v>
      </c>
      <c r="I31" s="2">
        <v>99501339.999999985</v>
      </c>
      <c r="J31" s="2">
        <v>0</v>
      </c>
      <c r="K31" s="2"/>
      <c r="L31" s="1">
        <f t="shared" ref="L31" si="14">B31+D31+F31+H31+J31</f>
        <v>710728740.00000012</v>
      </c>
      <c r="M31" s="12">
        <f t="shared" ref="M31" si="15">C31+E31+G31+I31+K31</f>
        <v>1355410956.0000005</v>
      </c>
      <c r="N31" s="18">
        <f>L31+M31</f>
        <v>2066139696.0000005</v>
      </c>
      <c r="P31" s="4" t="s">
        <v>16</v>
      </c>
      <c r="Q31" s="2">
        <v>79912</v>
      </c>
      <c r="R31" s="2">
        <v>152296</v>
      </c>
      <c r="S31" s="2">
        <v>22482</v>
      </c>
      <c r="T31" s="2">
        <v>2664</v>
      </c>
      <c r="U31" s="2">
        <v>9804</v>
      </c>
      <c r="V31" s="2">
        <v>16210</v>
      </c>
      <c r="W31" s="2">
        <v>40127</v>
      </c>
      <c r="X31" s="2">
        <v>11053</v>
      </c>
      <c r="Y31" s="2">
        <v>11229</v>
      </c>
      <c r="Z31" s="2">
        <v>0</v>
      </c>
      <c r="AA31" s="1">
        <f t="shared" ref="AA31" si="16">Q31+S31+U31+W31+Y31</f>
        <v>163554</v>
      </c>
      <c r="AB31" s="12">
        <f t="shared" ref="AB31" si="17">R31+T31+V31+X31+Z31</f>
        <v>182223</v>
      </c>
      <c r="AC31" s="13">
        <f>AA31+AB31</f>
        <v>345777</v>
      </c>
      <c r="AE31" s="4" t="s">
        <v>16</v>
      </c>
      <c r="AF31" s="2">
        <f t="shared" ref="AF31:AO31" si="18">IFERROR(B31/Q31, "N.A.")</f>
        <v>4622.0756206827527</v>
      </c>
      <c r="AG31" s="2">
        <f t="shared" si="18"/>
        <v>6472.3403241056913</v>
      </c>
      <c r="AH31" s="2">
        <f t="shared" si="18"/>
        <v>6039.4464460457257</v>
      </c>
      <c r="AI31" s="2">
        <f t="shared" si="18"/>
        <v>10119.438813813813</v>
      </c>
      <c r="AJ31" s="2">
        <f t="shared" si="18"/>
        <v>6707.901876784983</v>
      </c>
      <c r="AK31" s="2">
        <f t="shared" si="18"/>
        <v>15005.545280690932</v>
      </c>
      <c r="AL31" s="2">
        <f t="shared" si="18"/>
        <v>3484.5946121065617</v>
      </c>
      <c r="AM31" s="2">
        <f t="shared" si="18"/>
        <v>9002.2021170722874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4345.5295498734367</v>
      </c>
      <c r="AQ31" s="16">
        <f t="shared" ref="AQ31" si="20">IFERROR(M31/AB31, "N.A.")</f>
        <v>7438.199107686738</v>
      </c>
      <c r="AR31" s="13">
        <f t="shared" ref="AR31" si="21">IFERROR(N31/AC31, "N.A.")</f>
        <v>5975.3531784936549</v>
      </c>
    </row>
    <row r="32" spans="1:44" ht="15" customHeight="1" thickBot="1" x14ac:dyDescent="0.3">
      <c r="A32" s="5" t="s">
        <v>0</v>
      </c>
      <c r="B32" s="48">
        <f>B31+C31</f>
        <v>1355070849.0000005</v>
      </c>
      <c r="C32" s="49"/>
      <c r="D32" s="48">
        <f>D31+E31</f>
        <v>162737020</v>
      </c>
      <c r="E32" s="49"/>
      <c r="F32" s="48">
        <f>F31+G31</f>
        <v>309004159</v>
      </c>
      <c r="G32" s="49"/>
      <c r="H32" s="48">
        <f>H31+I31</f>
        <v>239327668</v>
      </c>
      <c r="I32" s="49"/>
      <c r="J32" s="48">
        <f>J31+K31</f>
        <v>0</v>
      </c>
      <c r="K32" s="49"/>
      <c r="L32" s="48">
        <f>L31+M31</f>
        <v>2066139696.0000005</v>
      </c>
      <c r="M32" s="50"/>
      <c r="N32" s="19">
        <f>B32+D32+F32+H32+J32</f>
        <v>2066139696.0000005</v>
      </c>
      <c r="P32" s="5" t="s">
        <v>0</v>
      </c>
      <c r="Q32" s="48">
        <f>Q31+R31</f>
        <v>232208</v>
      </c>
      <c r="R32" s="49"/>
      <c r="S32" s="48">
        <f>S31+T31</f>
        <v>25146</v>
      </c>
      <c r="T32" s="49"/>
      <c r="U32" s="48">
        <f>U31+V31</f>
        <v>26014</v>
      </c>
      <c r="V32" s="49"/>
      <c r="W32" s="48">
        <f>W31+X31</f>
        <v>51180</v>
      </c>
      <c r="X32" s="49"/>
      <c r="Y32" s="48">
        <f>Y31+Z31</f>
        <v>11229</v>
      </c>
      <c r="Z32" s="49"/>
      <c r="AA32" s="48">
        <f>AA31+AB31</f>
        <v>345777</v>
      </c>
      <c r="AB32" s="49"/>
      <c r="AC32" s="20">
        <f>Q32+S32+U32+W32+Y32</f>
        <v>345777</v>
      </c>
      <c r="AE32" s="5" t="s">
        <v>0</v>
      </c>
      <c r="AF32" s="28">
        <f>IFERROR(B32/Q32,"N.A.")</f>
        <v>5835.5907160821353</v>
      </c>
      <c r="AG32" s="29"/>
      <c r="AH32" s="28">
        <f>IFERROR(D32/S32,"N.A.")</f>
        <v>6471.6861528672553</v>
      </c>
      <c r="AI32" s="29"/>
      <c r="AJ32" s="28">
        <f>IFERROR(F32/U32,"N.A.")</f>
        <v>11878.37929576382</v>
      </c>
      <c r="AK32" s="29"/>
      <c r="AL32" s="28">
        <f>IFERROR(H32/W32,"N.A.")</f>
        <v>4676.1951543571704</v>
      </c>
      <c r="AM32" s="29"/>
      <c r="AN32" s="28">
        <f>IFERROR(J32/Y32,"N.A.")</f>
        <v>0</v>
      </c>
      <c r="AO32" s="29"/>
      <c r="AP32" s="28">
        <f>IFERROR(L32/AA32,"N.A.")</f>
        <v>5975.3531784936549</v>
      </c>
      <c r="AQ32" s="29"/>
      <c r="AR32" s="17">
        <f>IFERROR(N32/AC32, "N.A.")</f>
        <v>5975.3531784936549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12441860</v>
      </c>
      <c r="C39" s="2"/>
      <c r="D39" s="2">
        <v>3118635</v>
      </c>
      <c r="E39" s="2"/>
      <c r="F39" s="2">
        <v>8090369.9999999991</v>
      </c>
      <c r="G39" s="2"/>
      <c r="H39" s="2">
        <v>65530833.000000022</v>
      </c>
      <c r="I39" s="2"/>
      <c r="J39" s="2">
        <v>0</v>
      </c>
      <c r="K39" s="2"/>
      <c r="L39" s="1">
        <f t="shared" ref="L39:M42" si="22">B39+D39+F39+H39+J39</f>
        <v>89181698.00000003</v>
      </c>
      <c r="M39" s="12">
        <f t="shared" si="22"/>
        <v>0</v>
      </c>
      <c r="N39" s="13">
        <f>L39+M39</f>
        <v>89181698.00000003</v>
      </c>
      <c r="P39" s="3" t="s">
        <v>12</v>
      </c>
      <c r="Q39" s="2">
        <v>5026</v>
      </c>
      <c r="R39" s="2">
        <v>0</v>
      </c>
      <c r="S39" s="2">
        <v>1585</v>
      </c>
      <c r="T39" s="2">
        <v>0</v>
      </c>
      <c r="U39" s="2">
        <v>1518</v>
      </c>
      <c r="V39" s="2">
        <v>0</v>
      </c>
      <c r="W39" s="2">
        <v>31827</v>
      </c>
      <c r="X39" s="2">
        <v>0</v>
      </c>
      <c r="Y39" s="2">
        <v>7449</v>
      </c>
      <c r="Z39" s="2">
        <v>0</v>
      </c>
      <c r="AA39" s="1">
        <f t="shared" ref="AA39:AB42" si="23">Q39+S39+U39+W39+Y39</f>
        <v>47405</v>
      </c>
      <c r="AB39" s="12">
        <f t="shared" si="23"/>
        <v>0</v>
      </c>
      <c r="AC39" s="13">
        <f>AA39+AB39</f>
        <v>47405</v>
      </c>
      <c r="AE39" s="3" t="s">
        <v>12</v>
      </c>
      <c r="AF39" s="2">
        <f t="shared" ref="AF39:AR42" si="24">IFERROR(B39/Q39, "N.A.")</f>
        <v>2475.49940310386</v>
      </c>
      <c r="AG39" s="2" t="str">
        <f t="shared" si="24"/>
        <v>N.A.</v>
      </c>
      <c r="AH39" s="2">
        <f t="shared" si="24"/>
        <v>1967.5930599369085</v>
      </c>
      <c r="AI39" s="2" t="str">
        <f t="shared" si="24"/>
        <v>N.A.</v>
      </c>
      <c r="AJ39" s="2">
        <f t="shared" si="24"/>
        <v>5329.6245059288531</v>
      </c>
      <c r="AK39" s="2" t="str">
        <f t="shared" si="24"/>
        <v>N.A.</v>
      </c>
      <c r="AL39" s="2">
        <f t="shared" si="24"/>
        <v>2058.9698369309085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1881.2719755300079</v>
      </c>
      <c r="AQ39" s="16" t="str">
        <f t="shared" si="24"/>
        <v>N.A.</v>
      </c>
      <c r="AR39" s="13">
        <f t="shared" si="24"/>
        <v>1881.2719755300079</v>
      </c>
    </row>
    <row r="40" spans="1:44" ht="15" customHeight="1" thickBot="1" x14ac:dyDescent="0.3">
      <c r="A40" s="3" t="s">
        <v>13</v>
      </c>
      <c r="B40" s="2">
        <v>42009997.999999993</v>
      </c>
      <c r="C40" s="2">
        <v>6765641</v>
      </c>
      <c r="D40" s="2">
        <v>1232552</v>
      </c>
      <c r="E40" s="2">
        <v>366360</v>
      </c>
      <c r="F40" s="2"/>
      <c r="G40" s="2"/>
      <c r="H40" s="2"/>
      <c r="I40" s="2"/>
      <c r="J40" s="2"/>
      <c r="K40" s="2"/>
      <c r="L40" s="1">
        <f t="shared" si="22"/>
        <v>43242549.999999993</v>
      </c>
      <c r="M40" s="12">
        <f t="shared" si="22"/>
        <v>7132001</v>
      </c>
      <c r="N40" s="13">
        <f>L40+M40</f>
        <v>50374550.999999993</v>
      </c>
      <c r="P40" s="3" t="s">
        <v>13</v>
      </c>
      <c r="Q40" s="2">
        <v>16726</v>
      </c>
      <c r="R40" s="2">
        <v>2700</v>
      </c>
      <c r="S40" s="2">
        <v>1093</v>
      </c>
      <c r="T40" s="2">
        <v>213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17819</v>
      </c>
      <c r="AB40" s="12">
        <f t="shared" si="23"/>
        <v>2913</v>
      </c>
      <c r="AC40" s="13">
        <f>AA40+AB40</f>
        <v>20732</v>
      </c>
      <c r="AE40" s="3" t="s">
        <v>13</v>
      </c>
      <c r="AF40" s="2">
        <f t="shared" si="24"/>
        <v>2511.658376180796</v>
      </c>
      <c r="AG40" s="2">
        <f t="shared" si="24"/>
        <v>2505.792962962963</v>
      </c>
      <c r="AH40" s="2">
        <f t="shared" si="24"/>
        <v>1127.6779505946936</v>
      </c>
      <c r="AI40" s="2">
        <f t="shared" si="24"/>
        <v>1720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2426.7663729726692</v>
      </c>
      <c r="AQ40" s="16">
        <f t="shared" si="24"/>
        <v>2448.335393065568</v>
      </c>
      <c r="AR40" s="13">
        <f t="shared" si="24"/>
        <v>2429.7969805132161</v>
      </c>
    </row>
    <row r="41" spans="1:44" ht="15" customHeight="1" thickBot="1" x14ac:dyDescent="0.3">
      <c r="A41" s="3" t="s">
        <v>14</v>
      </c>
      <c r="B41" s="2">
        <v>95916544.000000089</v>
      </c>
      <c r="C41" s="2">
        <v>482427810.99999976</v>
      </c>
      <c r="D41" s="2">
        <v>26054949.999999996</v>
      </c>
      <c r="E41" s="2">
        <v>10092600.000000002</v>
      </c>
      <c r="F41" s="2"/>
      <c r="G41" s="2">
        <v>47094425.000000007</v>
      </c>
      <c r="H41" s="2"/>
      <c r="I41" s="2">
        <v>24002525.000000004</v>
      </c>
      <c r="J41" s="2">
        <v>0</v>
      </c>
      <c r="K41" s="2"/>
      <c r="L41" s="1">
        <f t="shared" si="22"/>
        <v>121971494.00000009</v>
      </c>
      <c r="M41" s="12">
        <f t="shared" si="22"/>
        <v>563617360.99999976</v>
      </c>
      <c r="N41" s="13">
        <f>L41+M41</f>
        <v>685588854.99999988</v>
      </c>
      <c r="P41" s="3" t="s">
        <v>14</v>
      </c>
      <c r="Q41" s="2">
        <v>22877</v>
      </c>
      <c r="R41" s="2">
        <v>83616</v>
      </c>
      <c r="S41" s="2">
        <v>5373</v>
      </c>
      <c r="T41" s="2">
        <v>1173</v>
      </c>
      <c r="U41" s="2">
        <v>0</v>
      </c>
      <c r="V41" s="2">
        <v>3753</v>
      </c>
      <c r="W41" s="2">
        <v>0</v>
      </c>
      <c r="X41" s="2">
        <v>5736</v>
      </c>
      <c r="Y41" s="2">
        <v>7477</v>
      </c>
      <c r="Z41" s="2">
        <v>0</v>
      </c>
      <c r="AA41" s="1">
        <f t="shared" si="23"/>
        <v>35727</v>
      </c>
      <c r="AB41" s="12">
        <f t="shared" si="23"/>
        <v>94278</v>
      </c>
      <c r="AC41" s="13">
        <f>AA41+AB41</f>
        <v>130005</v>
      </c>
      <c r="AE41" s="3" t="s">
        <v>14</v>
      </c>
      <c r="AF41" s="2">
        <f t="shared" si="24"/>
        <v>4192.7063863268822</v>
      </c>
      <c r="AG41" s="2">
        <f t="shared" si="24"/>
        <v>5769.5633730386498</v>
      </c>
      <c r="AH41" s="2">
        <f t="shared" si="24"/>
        <v>4849.2369253675779</v>
      </c>
      <c r="AI41" s="2">
        <f t="shared" si="24"/>
        <v>8604.0920716112541</v>
      </c>
      <c r="AJ41" s="2" t="str">
        <f t="shared" si="24"/>
        <v>N.A.</v>
      </c>
      <c r="AK41" s="2">
        <f t="shared" si="24"/>
        <v>12548.474553690383</v>
      </c>
      <c r="AL41" s="2" t="str">
        <f t="shared" si="24"/>
        <v>N.A.</v>
      </c>
      <c r="AM41" s="2">
        <f t="shared" si="24"/>
        <v>4184.5406206415628</v>
      </c>
      <c r="AN41" s="2">
        <f t="shared" si="24"/>
        <v>0</v>
      </c>
      <c r="AO41" s="2" t="str">
        <f t="shared" si="24"/>
        <v>N.A.</v>
      </c>
      <c r="AP41" s="15">
        <f t="shared" si="24"/>
        <v>3413.9864528227977</v>
      </c>
      <c r="AQ41" s="16">
        <f t="shared" si="24"/>
        <v>5978.2490188591164</v>
      </c>
      <c r="AR41" s="13">
        <f t="shared" si="24"/>
        <v>5273.5575939386936</v>
      </c>
    </row>
    <row r="42" spans="1:44" ht="15" customHeight="1" thickBot="1" x14ac:dyDescent="0.3">
      <c r="A42" s="3" t="s">
        <v>15</v>
      </c>
      <c r="B42" s="2">
        <v>171312</v>
      </c>
      <c r="C42" s="2"/>
      <c r="D42" s="2">
        <v>21328</v>
      </c>
      <c r="E42" s="2"/>
      <c r="F42" s="2"/>
      <c r="G42" s="2"/>
      <c r="H42" s="2">
        <v>520308.00000000012</v>
      </c>
      <c r="I42" s="2"/>
      <c r="J42" s="2">
        <v>0</v>
      </c>
      <c r="K42" s="2"/>
      <c r="L42" s="1">
        <f t="shared" si="22"/>
        <v>712948.00000000012</v>
      </c>
      <c r="M42" s="12">
        <f t="shared" si="22"/>
        <v>0</v>
      </c>
      <c r="N42" s="13">
        <f>L42+M42</f>
        <v>712948.00000000012</v>
      </c>
      <c r="P42" s="3" t="s">
        <v>15</v>
      </c>
      <c r="Q42" s="2">
        <v>270</v>
      </c>
      <c r="R42" s="2">
        <v>0</v>
      </c>
      <c r="S42" s="2">
        <v>62</v>
      </c>
      <c r="T42" s="2">
        <v>0</v>
      </c>
      <c r="U42" s="2">
        <v>0</v>
      </c>
      <c r="V42" s="2">
        <v>0</v>
      </c>
      <c r="W42" s="2">
        <v>902</v>
      </c>
      <c r="X42" s="2">
        <v>0</v>
      </c>
      <c r="Y42" s="2">
        <v>1233</v>
      </c>
      <c r="Z42" s="2">
        <v>0</v>
      </c>
      <c r="AA42" s="1">
        <f t="shared" si="23"/>
        <v>2467</v>
      </c>
      <c r="AB42" s="12">
        <f t="shared" si="23"/>
        <v>0</v>
      </c>
      <c r="AC42" s="13">
        <f>AA42+AB42</f>
        <v>2467</v>
      </c>
      <c r="AE42" s="3" t="s">
        <v>15</v>
      </c>
      <c r="AF42" s="2">
        <f t="shared" si="24"/>
        <v>634.48888888888894</v>
      </c>
      <c r="AG42" s="2" t="str">
        <f t="shared" si="24"/>
        <v>N.A.</v>
      </c>
      <c r="AH42" s="2">
        <f t="shared" si="24"/>
        <v>344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576.83813747228396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288.99391974057562</v>
      </c>
      <c r="AQ42" s="16" t="str">
        <f t="shared" si="24"/>
        <v>N.A.</v>
      </c>
      <c r="AR42" s="13">
        <f t="shared" si="24"/>
        <v>288.99391974057562</v>
      </c>
    </row>
    <row r="43" spans="1:44" ht="15" customHeight="1" thickBot="1" x14ac:dyDescent="0.3">
      <c r="A43" s="4" t="s">
        <v>16</v>
      </c>
      <c r="B43" s="2">
        <v>150539714.00000006</v>
      </c>
      <c r="C43" s="2">
        <v>489193452.00000066</v>
      </c>
      <c r="D43" s="2">
        <v>30427465</v>
      </c>
      <c r="E43" s="2">
        <v>10458960</v>
      </c>
      <c r="F43" s="2">
        <v>8090369.9999999991</v>
      </c>
      <c r="G43" s="2">
        <v>47094425.000000007</v>
      </c>
      <c r="H43" s="2">
        <v>66051140.999999985</v>
      </c>
      <c r="I43" s="2">
        <v>24002525.000000004</v>
      </c>
      <c r="J43" s="2">
        <v>0</v>
      </c>
      <c r="K43" s="2"/>
      <c r="L43" s="1">
        <f t="shared" ref="L43" si="25">B43+D43+F43+H43+J43</f>
        <v>255108690.00000006</v>
      </c>
      <c r="M43" s="12">
        <f t="shared" ref="M43" si="26">C43+E43+G43+I43+K43</f>
        <v>570749362.00000072</v>
      </c>
      <c r="N43" s="18">
        <f>L43+M43</f>
        <v>825858052.00000072</v>
      </c>
      <c r="P43" s="4" t="s">
        <v>16</v>
      </c>
      <c r="Q43" s="2">
        <v>44899</v>
      </c>
      <c r="R43" s="2">
        <v>86316</v>
      </c>
      <c r="S43" s="2">
        <v>8113</v>
      </c>
      <c r="T43" s="2">
        <v>1386</v>
      </c>
      <c r="U43" s="2">
        <v>1518</v>
      </c>
      <c r="V43" s="2">
        <v>3753</v>
      </c>
      <c r="W43" s="2">
        <v>32729</v>
      </c>
      <c r="X43" s="2">
        <v>5736</v>
      </c>
      <c r="Y43" s="2">
        <v>16159</v>
      </c>
      <c r="Z43" s="2">
        <v>0</v>
      </c>
      <c r="AA43" s="1">
        <f t="shared" ref="AA43" si="27">Q43+S43+U43+W43+Y43</f>
        <v>103418</v>
      </c>
      <c r="AB43" s="12">
        <f t="shared" ref="AB43" si="28">R43+T43+V43+X43+Z43</f>
        <v>97191</v>
      </c>
      <c r="AC43" s="18">
        <f>AA43+AB43</f>
        <v>200609</v>
      </c>
      <c r="AE43" s="4" t="s">
        <v>16</v>
      </c>
      <c r="AF43" s="2">
        <f t="shared" ref="AF43:AO43" si="29">IFERROR(B43/Q43, "N.A.")</f>
        <v>3352.8522684246877</v>
      </c>
      <c r="AG43" s="2">
        <f t="shared" si="29"/>
        <v>5667.471291533443</v>
      </c>
      <c r="AH43" s="2">
        <f t="shared" si="29"/>
        <v>3750.4579070627387</v>
      </c>
      <c r="AI43" s="2">
        <f t="shared" si="29"/>
        <v>7546.1471861471864</v>
      </c>
      <c r="AJ43" s="2">
        <f t="shared" si="29"/>
        <v>5329.6245059288531</v>
      </c>
      <c r="AK43" s="2">
        <f t="shared" si="29"/>
        <v>12548.474553690383</v>
      </c>
      <c r="AL43" s="2">
        <f t="shared" si="29"/>
        <v>2018.1227962968617</v>
      </c>
      <c r="AM43" s="2">
        <f t="shared" si="29"/>
        <v>4184.5406206415628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2466.7726121178139</v>
      </c>
      <c r="AQ43" s="16">
        <f t="shared" ref="AQ43" si="31">IFERROR(M43/AB43, "N.A.")</f>
        <v>5872.4507619018295</v>
      </c>
      <c r="AR43" s="13">
        <f t="shared" ref="AR43" si="32">IFERROR(N43/AC43, "N.A.")</f>
        <v>4116.7547418111881</v>
      </c>
    </row>
    <row r="44" spans="1:44" ht="15" customHeight="1" thickBot="1" x14ac:dyDescent="0.3">
      <c r="A44" s="5" t="s">
        <v>0</v>
      </c>
      <c r="B44" s="48">
        <f>B43+C43</f>
        <v>639733166.00000072</v>
      </c>
      <c r="C44" s="49"/>
      <c r="D44" s="48">
        <f>D43+E43</f>
        <v>40886425</v>
      </c>
      <c r="E44" s="49"/>
      <c r="F44" s="48">
        <f>F43+G43</f>
        <v>55184795.000000007</v>
      </c>
      <c r="G44" s="49"/>
      <c r="H44" s="48">
        <f>H43+I43</f>
        <v>90053665.999999985</v>
      </c>
      <c r="I44" s="49"/>
      <c r="J44" s="48">
        <f>J43+K43</f>
        <v>0</v>
      </c>
      <c r="K44" s="49"/>
      <c r="L44" s="48">
        <f>L43+M43</f>
        <v>825858052.00000072</v>
      </c>
      <c r="M44" s="50"/>
      <c r="N44" s="19">
        <f>B44+D44+F44+H44+J44</f>
        <v>825858052.00000072</v>
      </c>
      <c r="P44" s="5" t="s">
        <v>0</v>
      </c>
      <c r="Q44" s="48">
        <f>Q43+R43</f>
        <v>131215</v>
      </c>
      <c r="R44" s="49"/>
      <c r="S44" s="48">
        <f>S43+T43</f>
        <v>9499</v>
      </c>
      <c r="T44" s="49"/>
      <c r="U44" s="48">
        <f>U43+V43</f>
        <v>5271</v>
      </c>
      <c r="V44" s="49"/>
      <c r="W44" s="48">
        <f>W43+X43</f>
        <v>38465</v>
      </c>
      <c r="X44" s="49"/>
      <c r="Y44" s="48">
        <f>Y43+Z43</f>
        <v>16159</v>
      </c>
      <c r="Z44" s="49"/>
      <c r="AA44" s="48">
        <f>AA43+AB43</f>
        <v>200609</v>
      </c>
      <c r="AB44" s="50"/>
      <c r="AC44" s="19">
        <f>Q44+S44+U44+W44+Y44</f>
        <v>200609</v>
      </c>
      <c r="AE44" s="5" t="s">
        <v>0</v>
      </c>
      <c r="AF44" s="28">
        <f>IFERROR(B44/Q44,"N.A.")</f>
        <v>4875.4575772587032</v>
      </c>
      <c r="AG44" s="29"/>
      <c r="AH44" s="28">
        <f>IFERROR(D44/S44,"N.A.")</f>
        <v>4304.2872933993049</v>
      </c>
      <c r="AI44" s="29"/>
      <c r="AJ44" s="28">
        <f>IFERROR(F44/U44,"N.A.")</f>
        <v>10469.511477897933</v>
      </c>
      <c r="AK44" s="29"/>
      <c r="AL44" s="28">
        <f>IFERROR(H44/W44,"N.A.")</f>
        <v>2341.184609385155</v>
      </c>
      <c r="AM44" s="29"/>
      <c r="AN44" s="28">
        <f>IFERROR(J44/Y44,"N.A.")</f>
        <v>0</v>
      </c>
      <c r="AO44" s="29"/>
      <c r="AP44" s="28">
        <f>IFERROR(L44/AA44,"N.A.")</f>
        <v>4116.7547418111881</v>
      </c>
      <c r="AQ44" s="29"/>
      <c r="AR44" s="17">
        <f>IFERROR(N44/AC44, "N.A.")</f>
        <v>4116.7547418111881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2602999.9999999995</v>
      </c>
      <c r="C15" s="2"/>
      <c r="D15" s="2">
        <v>263670</v>
      </c>
      <c r="E15" s="2"/>
      <c r="F15" s="2">
        <v>1131760</v>
      </c>
      <c r="G15" s="2"/>
      <c r="H15" s="2">
        <v>4193675</v>
      </c>
      <c r="I15" s="2"/>
      <c r="J15" s="2">
        <v>0</v>
      </c>
      <c r="K15" s="2"/>
      <c r="L15" s="1">
        <f t="shared" ref="L15:M18" si="0">B15+D15+F15+H15+J15</f>
        <v>8192105</v>
      </c>
      <c r="M15" s="12">
        <f t="shared" si="0"/>
        <v>0</v>
      </c>
      <c r="N15" s="13">
        <f>L15+M15</f>
        <v>8192105</v>
      </c>
      <c r="P15" s="3" t="s">
        <v>12</v>
      </c>
      <c r="Q15" s="2">
        <v>861</v>
      </c>
      <c r="R15" s="2">
        <v>0</v>
      </c>
      <c r="S15" s="2">
        <v>139</v>
      </c>
      <c r="T15" s="2">
        <v>0</v>
      </c>
      <c r="U15" s="2">
        <v>219</v>
      </c>
      <c r="V15" s="2">
        <v>0</v>
      </c>
      <c r="W15" s="2">
        <v>3111</v>
      </c>
      <c r="X15" s="2">
        <v>0</v>
      </c>
      <c r="Y15" s="2">
        <v>1038</v>
      </c>
      <c r="Z15" s="2">
        <v>0</v>
      </c>
      <c r="AA15" s="1">
        <f t="shared" ref="AA15:AB18" si="1">Q15+S15+U15+W15+Y15</f>
        <v>5368</v>
      </c>
      <c r="AB15" s="12">
        <f t="shared" si="1"/>
        <v>0</v>
      </c>
      <c r="AC15" s="13">
        <f>AA15+AB15</f>
        <v>5368</v>
      </c>
      <c r="AE15" s="3" t="s">
        <v>12</v>
      </c>
      <c r="AF15" s="2">
        <f t="shared" ref="AF15:AR18" si="2">IFERROR(B15/Q15, "N.A.")</f>
        <v>3023.2288037166081</v>
      </c>
      <c r="AG15" s="2" t="str">
        <f t="shared" si="2"/>
        <v>N.A.</v>
      </c>
      <c r="AH15" s="2">
        <f t="shared" si="2"/>
        <v>1896.9064748201438</v>
      </c>
      <c r="AI15" s="2" t="str">
        <f t="shared" si="2"/>
        <v>N.A.</v>
      </c>
      <c r="AJ15" s="2">
        <f t="shared" si="2"/>
        <v>5167.8538812785391</v>
      </c>
      <c r="AK15" s="2" t="str">
        <f t="shared" si="2"/>
        <v>N.A.</v>
      </c>
      <c r="AL15" s="2">
        <f t="shared" si="2"/>
        <v>1348.0151076824172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1526.1000372578242</v>
      </c>
      <c r="AQ15" s="16" t="str">
        <f t="shared" si="2"/>
        <v>N.A.</v>
      </c>
      <c r="AR15" s="13">
        <f t="shared" si="2"/>
        <v>1526.1000372578242</v>
      </c>
    </row>
    <row r="16" spans="1:44" ht="15" customHeight="1" thickBot="1" x14ac:dyDescent="0.3">
      <c r="A16" s="3" t="s">
        <v>13</v>
      </c>
      <c r="B16" s="2">
        <v>154692</v>
      </c>
      <c r="C16" s="2">
        <v>589900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154692</v>
      </c>
      <c r="M16" s="12">
        <f t="shared" si="0"/>
        <v>589900</v>
      </c>
      <c r="N16" s="13">
        <f>L16+M16</f>
        <v>744592</v>
      </c>
      <c r="P16" s="3" t="s">
        <v>13</v>
      </c>
      <c r="Q16" s="2">
        <v>280</v>
      </c>
      <c r="R16" s="2">
        <v>375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280</v>
      </c>
      <c r="AB16" s="12">
        <f t="shared" si="1"/>
        <v>375</v>
      </c>
      <c r="AC16" s="13">
        <f>AA16+AB16</f>
        <v>655</v>
      </c>
      <c r="AE16" s="3" t="s">
        <v>13</v>
      </c>
      <c r="AF16" s="2">
        <f t="shared" si="2"/>
        <v>552.47142857142853</v>
      </c>
      <c r="AG16" s="2">
        <f t="shared" si="2"/>
        <v>1573.0666666666666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552.47142857142853</v>
      </c>
      <c r="AQ16" s="16">
        <f t="shared" si="2"/>
        <v>1573.0666666666666</v>
      </c>
      <c r="AR16" s="13">
        <f t="shared" si="2"/>
        <v>1136.781679389313</v>
      </c>
    </row>
    <row r="17" spans="1:44" ht="15" customHeight="1" thickBot="1" x14ac:dyDescent="0.3">
      <c r="A17" s="3" t="s">
        <v>14</v>
      </c>
      <c r="B17" s="2">
        <v>6260313</v>
      </c>
      <c r="C17" s="2">
        <v>22671070.000000004</v>
      </c>
      <c r="D17" s="2">
        <v>318059.99999999994</v>
      </c>
      <c r="E17" s="2"/>
      <c r="F17" s="2"/>
      <c r="G17" s="2">
        <v>3090410</v>
      </c>
      <c r="H17" s="2"/>
      <c r="I17" s="2">
        <v>5127640</v>
      </c>
      <c r="J17" s="2">
        <v>0</v>
      </c>
      <c r="K17" s="2"/>
      <c r="L17" s="1">
        <f t="shared" si="0"/>
        <v>6578373</v>
      </c>
      <c r="M17" s="12">
        <f t="shared" si="0"/>
        <v>30889120.000000004</v>
      </c>
      <c r="N17" s="13">
        <f>L17+M17</f>
        <v>37467493</v>
      </c>
      <c r="P17" s="3" t="s">
        <v>14</v>
      </c>
      <c r="Q17" s="2">
        <v>1846</v>
      </c>
      <c r="R17" s="2">
        <v>3652</v>
      </c>
      <c r="S17" s="2">
        <v>294</v>
      </c>
      <c r="T17" s="2">
        <v>0</v>
      </c>
      <c r="U17" s="2">
        <v>0</v>
      </c>
      <c r="V17" s="2">
        <v>451</v>
      </c>
      <c r="W17" s="2">
        <v>0</v>
      </c>
      <c r="X17" s="2">
        <v>1028</v>
      </c>
      <c r="Y17" s="2">
        <v>968</v>
      </c>
      <c r="Z17" s="2">
        <v>0</v>
      </c>
      <c r="AA17" s="1">
        <f t="shared" si="1"/>
        <v>3108</v>
      </c>
      <c r="AB17" s="12">
        <f t="shared" si="1"/>
        <v>5131</v>
      </c>
      <c r="AC17" s="13">
        <f>AA17+AB17</f>
        <v>8239</v>
      </c>
      <c r="AE17" s="3" t="s">
        <v>14</v>
      </c>
      <c r="AF17" s="2">
        <f t="shared" si="2"/>
        <v>3391.2854821235105</v>
      </c>
      <c r="AG17" s="2">
        <f t="shared" si="2"/>
        <v>6207.8504928806142</v>
      </c>
      <c r="AH17" s="2">
        <f t="shared" si="2"/>
        <v>1081.8367346938774</v>
      </c>
      <c r="AI17" s="2" t="str">
        <f t="shared" si="2"/>
        <v>N.A.</v>
      </c>
      <c r="AJ17" s="2" t="str">
        <f t="shared" si="2"/>
        <v>N.A.</v>
      </c>
      <c r="AK17" s="2">
        <f t="shared" si="2"/>
        <v>6852.3503325942347</v>
      </c>
      <c r="AL17" s="2" t="str">
        <f t="shared" si="2"/>
        <v>N.A.</v>
      </c>
      <c r="AM17" s="2">
        <f t="shared" si="2"/>
        <v>4987.976653696498</v>
      </c>
      <c r="AN17" s="2">
        <f t="shared" si="2"/>
        <v>0</v>
      </c>
      <c r="AO17" s="2" t="str">
        <f t="shared" si="2"/>
        <v>N.A.</v>
      </c>
      <c r="AP17" s="15">
        <f t="shared" si="2"/>
        <v>2116.5936293436293</v>
      </c>
      <c r="AQ17" s="16">
        <f t="shared" si="2"/>
        <v>6020.0974468914446</v>
      </c>
      <c r="AR17" s="13">
        <f t="shared" si="2"/>
        <v>4547.5777400169927</v>
      </c>
    </row>
    <row r="18" spans="1:44" ht="15" customHeight="1" thickBot="1" x14ac:dyDescent="0.3">
      <c r="A18" s="3" t="s">
        <v>15</v>
      </c>
      <c r="B18" s="2">
        <v>456058.00000000006</v>
      </c>
      <c r="C18" s="2">
        <v>423335</v>
      </c>
      <c r="D18" s="2"/>
      <c r="E18" s="2"/>
      <c r="F18" s="2"/>
      <c r="G18" s="2">
        <v>163400</v>
      </c>
      <c r="H18" s="2">
        <v>1098095.9999999998</v>
      </c>
      <c r="I18" s="2"/>
      <c r="J18" s="2">
        <v>0</v>
      </c>
      <c r="K18" s="2"/>
      <c r="L18" s="1">
        <f t="shared" si="0"/>
        <v>1554153.9999999998</v>
      </c>
      <c r="M18" s="12">
        <f t="shared" si="0"/>
        <v>586735</v>
      </c>
      <c r="N18" s="13">
        <f>L18+M18</f>
        <v>2140889</v>
      </c>
      <c r="P18" s="3" t="s">
        <v>15</v>
      </c>
      <c r="Q18" s="2">
        <v>265</v>
      </c>
      <c r="R18" s="2">
        <v>181</v>
      </c>
      <c r="S18" s="2">
        <v>0</v>
      </c>
      <c r="T18" s="2">
        <v>0</v>
      </c>
      <c r="U18" s="2">
        <v>0</v>
      </c>
      <c r="V18" s="2">
        <v>76</v>
      </c>
      <c r="W18" s="2">
        <v>3509</v>
      </c>
      <c r="X18" s="2">
        <v>0</v>
      </c>
      <c r="Y18" s="2">
        <v>1051</v>
      </c>
      <c r="Z18" s="2">
        <v>0</v>
      </c>
      <c r="AA18" s="1">
        <f t="shared" si="1"/>
        <v>4825</v>
      </c>
      <c r="AB18" s="12">
        <f t="shared" si="1"/>
        <v>257</v>
      </c>
      <c r="AC18" s="18">
        <f>AA18+AB18</f>
        <v>5082</v>
      </c>
      <c r="AE18" s="3" t="s">
        <v>15</v>
      </c>
      <c r="AF18" s="2">
        <f t="shared" si="2"/>
        <v>1720.9735849056606</v>
      </c>
      <c r="AG18" s="2">
        <f t="shared" si="2"/>
        <v>2338.8674033149173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2150</v>
      </c>
      <c r="AL18" s="2">
        <f t="shared" si="2"/>
        <v>312.93701909375886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322.10445595854918</v>
      </c>
      <c r="AQ18" s="16">
        <f t="shared" si="2"/>
        <v>2283.0155642023346</v>
      </c>
      <c r="AR18" s="13">
        <f t="shared" si="2"/>
        <v>421.26898858717038</v>
      </c>
    </row>
    <row r="19" spans="1:44" ht="15" customHeight="1" thickBot="1" x14ac:dyDescent="0.3">
      <c r="A19" s="4" t="s">
        <v>16</v>
      </c>
      <c r="B19" s="2">
        <v>9474063</v>
      </c>
      <c r="C19" s="2">
        <v>23684305.000000004</v>
      </c>
      <c r="D19" s="2">
        <v>581730.00000000012</v>
      </c>
      <c r="E19" s="2"/>
      <c r="F19" s="2">
        <v>1131760</v>
      </c>
      <c r="G19" s="2">
        <v>3253810</v>
      </c>
      <c r="H19" s="2">
        <v>5291770.9999999981</v>
      </c>
      <c r="I19" s="2">
        <v>5127640</v>
      </c>
      <c r="J19" s="2">
        <v>0</v>
      </c>
      <c r="K19" s="2"/>
      <c r="L19" s="1">
        <f t="shared" ref="L19" si="3">B19+D19+F19+H19+J19</f>
        <v>16479323.999999998</v>
      </c>
      <c r="M19" s="12">
        <f t="shared" ref="M19" si="4">C19+E19+G19+I19+K19</f>
        <v>32065755.000000004</v>
      </c>
      <c r="N19" s="18">
        <f>L19+M19</f>
        <v>48545079</v>
      </c>
      <c r="P19" s="4" t="s">
        <v>16</v>
      </c>
      <c r="Q19" s="2">
        <v>3252</v>
      </c>
      <c r="R19" s="2">
        <v>4208</v>
      </c>
      <c r="S19" s="2">
        <v>433</v>
      </c>
      <c r="T19" s="2">
        <v>0</v>
      </c>
      <c r="U19" s="2">
        <v>219</v>
      </c>
      <c r="V19" s="2">
        <v>527</v>
      </c>
      <c r="W19" s="2">
        <v>6620</v>
      </c>
      <c r="X19" s="2">
        <v>1028</v>
      </c>
      <c r="Y19" s="2">
        <v>3057</v>
      </c>
      <c r="Z19" s="2">
        <v>0</v>
      </c>
      <c r="AA19" s="1">
        <f t="shared" ref="AA19" si="5">Q19+S19+U19+W19+Y19</f>
        <v>13581</v>
      </c>
      <c r="AB19" s="12">
        <f t="shared" ref="AB19" si="6">R19+T19+V19+X19+Z19</f>
        <v>5763</v>
      </c>
      <c r="AC19" s="13">
        <f>AA19+AB19</f>
        <v>19344</v>
      </c>
      <c r="AE19" s="4" t="s">
        <v>16</v>
      </c>
      <c r="AF19" s="2">
        <f t="shared" ref="AF19:AO19" si="7">IFERROR(B19/Q19, "N.A.")</f>
        <v>2913.3035055350551</v>
      </c>
      <c r="AG19" s="2">
        <f t="shared" si="7"/>
        <v>5628.3994771863127</v>
      </c>
      <c r="AH19" s="2">
        <f t="shared" si="7"/>
        <v>1343.4872979214783</v>
      </c>
      <c r="AI19" s="2" t="str">
        <f t="shared" si="7"/>
        <v>N.A.</v>
      </c>
      <c r="AJ19" s="2">
        <f t="shared" si="7"/>
        <v>5167.8538812785391</v>
      </c>
      <c r="AK19" s="2">
        <f t="shared" si="7"/>
        <v>6174.2125237191649</v>
      </c>
      <c r="AL19" s="2">
        <f t="shared" si="7"/>
        <v>799.36117824773385</v>
      </c>
      <c r="AM19" s="2">
        <f t="shared" si="7"/>
        <v>4987.976653696498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1213.4102054340622</v>
      </c>
      <c r="AQ19" s="16">
        <f t="shared" ref="AQ19" si="9">IFERROR(M19/AB19, "N.A.")</f>
        <v>5564.0733992712139</v>
      </c>
      <c r="AR19" s="13">
        <f t="shared" ref="AR19" si="10">IFERROR(N19/AC19, "N.A.")</f>
        <v>2509.5677729528534</v>
      </c>
    </row>
    <row r="20" spans="1:44" ht="15" customHeight="1" thickBot="1" x14ac:dyDescent="0.3">
      <c r="A20" s="5" t="s">
        <v>0</v>
      </c>
      <c r="B20" s="48">
        <f>B19+C19</f>
        <v>33158368.000000004</v>
      </c>
      <c r="C20" s="49"/>
      <c r="D20" s="48">
        <f>D19+E19</f>
        <v>581730.00000000012</v>
      </c>
      <c r="E20" s="49"/>
      <c r="F20" s="48">
        <f>F19+G19</f>
        <v>4385570</v>
      </c>
      <c r="G20" s="49"/>
      <c r="H20" s="48">
        <f>H19+I19</f>
        <v>10419410.999999998</v>
      </c>
      <c r="I20" s="49"/>
      <c r="J20" s="48">
        <f>J19+K19</f>
        <v>0</v>
      </c>
      <c r="K20" s="49"/>
      <c r="L20" s="48">
        <f>L19+M19</f>
        <v>48545079</v>
      </c>
      <c r="M20" s="50"/>
      <c r="N20" s="19">
        <f>B20+D20+F20+H20+J20</f>
        <v>48545079.000000007</v>
      </c>
      <c r="P20" s="5" t="s">
        <v>0</v>
      </c>
      <c r="Q20" s="48">
        <f>Q19+R19</f>
        <v>7460</v>
      </c>
      <c r="R20" s="49"/>
      <c r="S20" s="48">
        <f>S19+T19</f>
        <v>433</v>
      </c>
      <c r="T20" s="49"/>
      <c r="U20" s="48">
        <f>U19+V19</f>
        <v>746</v>
      </c>
      <c r="V20" s="49"/>
      <c r="W20" s="48">
        <f>W19+X19</f>
        <v>7648</v>
      </c>
      <c r="X20" s="49"/>
      <c r="Y20" s="48">
        <f>Y19+Z19</f>
        <v>3057</v>
      </c>
      <c r="Z20" s="49"/>
      <c r="AA20" s="48">
        <f>AA19+AB19</f>
        <v>19344</v>
      </c>
      <c r="AB20" s="49"/>
      <c r="AC20" s="20">
        <f>Q20+S20+U20+W20+Y20</f>
        <v>19344</v>
      </c>
      <c r="AE20" s="5" t="s">
        <v>0</v>
      </c>
      <c r="AF20" s="28">
        <f>IFERROR(B20/Q20,"N.A.")</f>
        <v>4444.8214477211804</v>
      </c>
      <c r="AG20" s="29"/>
      <c r="AH20" s="28">
        <f>IFERROR(D20/S20,"N.A.")</f>
        <v>1343.4872979214783</v>
      </c>
      <c r="AI20" s="29"/>
      <c r="AJ20" s="28">
        <f>IFERROR(F20/U20,"N.A.")</f>
        <v>5878.7801608579084</v>
      </c>
      <c r="AK20" s="29"/>
      <c r="AL20" s="28">
        <f>IFERROR(H20/W20,"N.A.")</f>
        <v>1362.3706851464433</v>
      </c>
      <c r="AM20" s="29"/>
      <c r="AN20" s="28">
        <f>IFERROR(J20/Y20,"N.A.")</f>
        <v>0</v>
      </c>
      <c r="AO20" s="29"/>
      <c r="AP20" s="28">
        <f>IFERROR(L20/AA20,"N.A.")</f>
        <v>2509.5677729528534</v>
      </c>
      <c r="AQ20" s="29"/>
      <c r="AR20" s="17">
        <f>IFERROR(N20/AC20, "N.A.")</f>
        <v>2509.5677729528538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2456585</v>
      </c>
      <c r="C27" s="2"/>
      <c r="D27" s="2">
        <v>263670</v>
      </c>
      <c r="E27" s="2"/>
      <c r="F27" s="2">
        <v>1131760</v>
      </c>
      <c r="G27" s="2"/>
      <c r="H27" s="2">
        <v>2067852.9999999995</v>
      </c>
      <c r="I27" s="2"/>
      <c r="J27" s="2">
        <v>0</v>
      </c>
      <c r="K27" s="2"/>
      <c r="L27" s="1">
        <f t="shared" ref="L27:M30" si="11">B27+D27+F27+H27+J27</f>
        <v>5919868</v>
      </c>
      <c r="M27" s="12">
        <f t="shared" si="11"/>
        <v>0</v>
      </c>
      <c r="N27" s="13">
        <f>L27+M27</f>
        <v>5919868</v>
      </c>
      <c r="P27" s="3" t="s">
        <v>12</v>
      </c>
      <c r="Q27" s="2">
        <v>714</v>
      </c>
      <c r="R27" s="2">
        <v>0</v>
      </c>
      <c r="S27" s="2">
        <v>139</v>
      </c>
      <c r="T27" s="2">
        <v>0</v>
      </c>
      <c r="U27" s="2">
        <v>219</v>
      </c>
      <c r="V27" s="2">
        <v>0</v>
      </c>
      <c r="W27" s="2">
        <v>915</v>
      </c>
      <c r="X27" s="2">
        <v>0</v>
      </c>
      <c r="Y27" s="2">
        <v>126</v>
      </c>
      <c r="Z27" s="2">
        <v>0</v>
      </c>
      <c r="AA27" s="1">
        <f t="shared" ref="AA27:AB30" si="12">Q27+S27+U27+W27+Y27</f>
        <v>2113</v>
      </c>
      <c r="AB27" s="12">
        <f t="shared" si="12"/>
        <v>0</v>
      </c>
      <c r="AC27" s="13">
        <f>AA27+AB27</f>
        <v>2113</v>
      </c>
      <c r="AE27" s="3" t="s">
        <v>12</v>
      </c>
      <c r="AF27" s="2">
        <f t="shared" ref="AF27:AR30" si="13">IFERROR(B27/Q27, "N.A.")</f>
        <v>3440.5952380952381</v>
      </c>
      <c r="AG27" s="2" t="str">
        <f t="shared" si="13"/>
        <v>N.A.</v>
      </c>
      <c r="AH27" s="2">
        <f t="shared" si="13"/>
        <v>1896.9064748201438</v>
      </c>
      <c r="AI27" s="2" t="str">
        <f t="shared" si="13"/>
        <v>N.A.</v>
      </c>
      <c r="AJ27" s="2">
        <f t="shared" si="13"/>
        <v>5167.8538812785391</v>
      </c>
      <c r="AK27" s="2" t="str">
        <f t="shared" si="13"/>
        <v>N.A.</v>
      </c>
      <c r="AL27" s="2">
        <f t="shared" si="13"/>
        <v>2259.948633879781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2801.6412683388548</v>
      </c>
      <c r="AQ27" s="16" t="str">
        <f t="shared" si="13"/>
        <v>N.A.</v>
      </c>
      <c r="AR27" s="13">
        <f t="shared" si="13"/>
        <v>2801.6412683388548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2641755</v>
      </c>
      <c r="C29" s="2">
        <v>11505700</v>
      </c>
      <c r="D29" s="2">
        <v>82560</v>
      </c>
      <c r="E29" s="2"/>
      <c r="F29" s="2"/>
      <c r="G29" s="2">
        <v>2927010</v>
      </c>
      <c r="H29" s="2"/>
      <c r="I29" s="2">
        <v>2040740</v>
      </c>
      <c r="J29" s="2">
        <v>0</v>
      </c>
      <c r="K29" s="2"/>
      <c r="L29" s="1">
        <f t="shared" si="11"/>
        <v>2724315</v>
      </c>
      <c r="M29" s="12">
        <f t="shared" si="11"/>
        <v>16473450</v>
      </c>
      <c r="N29" s="13">
        <f>L29+M29</f>
        <v>19197765</v>
      </c>
      <c r="P29" s="3" t="s">
        <v>14</v>
      </c>
      <c r="Q29" s="2">
        <v>883</v>
      </c>
      <c r="R29" s="2">
        <v>1860</v>
      </c>
      <c r="S29" s="2">
        <v>80</v>
      </c>
      <c r="T29" s="2">
        <v>0</v>
      </c>
      <c r="U29" s="2">
        <v>0</v>
      </c>
      <c r="V29" s="2">
        <v>375</v>
      </c>
      <c r="W29" s="2">
        <v>0</v>
      </c>
      <c r="X29" s="2">
        <v>590</v>
      </c>
      <c r="Y29" s="2">
        <v>316</v>
      </c>
      <c r="Z29" s="2">
        <v>0</v>
      </c>
      <c r="AA29" s="1">
        <f t="shared" si="12"/>
        <v>1279</v>
      </c>
      <c r="AB29" s="12">
        <f t="shared" si="12"/>
        <v>2825</v>
      </c>
      <c r="AC29" s="13">
        <f>AA29+AB29</f>
        <v>4104</v>
      </c>
      <c r="AE29" s="3" t="s">
        <v>14</v>
      </c>
      <c r="AF29" s="2">
        <f t="shared" si="13"/>
        <v>2991.7950169875426</v>
      </c>
      <c r="AG29" s="2">
        <f t="shared" si="13"/>
        <v>6185.8602150537636</v>
      </c>
      <c r="AH29" s="2">
        <f t="shared" si="13"/>
        <v>1032</v>
      </c>
      <c r="AI29" s="2" t="str">
        <f t="shared" si="13"/>
        <v>N.A.</v>
      </c>
      <c r="AJ29" s="2" t="str">
        <f t="shared" si="13"/>
        <v>N.A.</v>
      </c>
      <c r="AK29" s="2">
        <f t="shared" si="13"/>
        <v>7805.36</v>
      </c>
      <c r="AL29" s="2" t="str">
        <f t="shared" si="13"/>
        <v>N.A.</v>
      </c>
      <c r="AM29" s="2">
        <f t="shared" si="13"/>
        <v>3458.8813559322034</v>
      </c>
      <c r="AN29" s="2">
        <f t="shared" si="13"/>
        <v>0</v>
      </c>
      <c r="AO29" s="2" t="str">
        <f t="shared" si="13"/>
        <v>N.A.</v>
      </c>
      <c r="AP29" s="15">
        <f t="shared" si="13"/>
        <v>2130.0351837372946</v>
      </c>
      <c r="AQ29" s="16">
        <f t="shared" si="13"/>
        <v>5831.3097345132746</v>
      </c>
      <c r="AR29" s="13">
        <f t="shared" si="13"/>
        <v>4677.8179824561403</v>
      </c>
    </row>
    <row r="30" spans="1:44" ht="15" customHeight="1" thickBot="1" x14ac:dyDescent="0.3">
      <c r="A30" s="3" t="s">
        <v>15</v>
      </c>
      <c r="B30" s="2">
        <v>456058.00000000006</v>
      </c>
      <c r="C30" s="2">
        <v>423335</v>
      </c>
      <c r="D30" s="2"/>
      <c r="E30" s="2"/>
      <c r="F30" s="2"/>
      <c r="G30" s="2">
        <v>163400</v>
      </c>
      <c r="H30" s="2">
        <v>760968.00000000023</v>
      </c>
      <c r="I30" s="2"/>
      <c r="J30" s="2">
        <v>0</v>
      </c>
      <c r="K30" s="2"/>
      <c r="L30" s="1">
        <f t="shared" si="11"/>
        <v>1217026.0000000002</v>
      </c>
      <c r="M30" s="12">
        <f t="shared" si="11"/>
        <v>586735</v>
      </c>
      <c r="N30" s="13">
        <f>L30+M30</f>
        <v>1803761.0000000002</v>
      </c>
      <c r="P30" s="3" t="s">
        <v>15</v>
      </c>
      <c r="Q30" s="2">
        <v>265</v>
      </c>
      <c r="R30" s="2">
        <v>181</v>
      </c>
      <c r="S30" s="2">
        <v>0</v>
      </c>
      <c r="T30" s="2">
        <v>0</v>
      </c>
      <c r="U30" s="2">
        <v>0</v>
      </c>
      <c r="V30" s="2">
        <v>76</v>
      </c>
      <c r="W30" s="2">
        <v>3095</v>
      </c>
      <c r="X30" s="2">
        <v>0</v>
      </c>
      <c r="Y30" s="2">
        <v>1051</v>
      </c>
      <c r="Z30" s="2">
        <v>0</v>
      </c>
      <c r="AA30" s="1">
        <f t="shared" si="12"/>
        <v>4411</v>
      </c>
      <c r="AB30" s="12">
        <f t="shared" si="12"/>
        <v>257</v>
      </c>
      <c r="AC30" s="18">
        <f>AA30+AB30</f>
        <v>4668</v>
      </c>
      <c r="AE30" s="3" t="s">
        <v>15</v>
      </c>
      <c r="AF30" s="2">
        <f t="shared" si="13"/>
        <v>1720.9735849056606</v>
      </c>
      <c r="AG30" s="2">
        <f t="shared" si="13"/>
        <v>2338.8674033149173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2150</v>
      </c>
      <c r="AL30" s="2">
        <f t="shared" si="13"/>
        <v>245.87011308562205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275.90705055542963</v>
      </c>
      <c r="AQ30" s="16">
        <f t="shared" si="13"/>
        <v>2283.0155642023346</v>
      </c>
      <c r="AR30" s="13">
        <f t="shared" si="13"/>
        <v>386.40981148243367</v>
      </c>
    </row>
    <row r="31" spans="1:44" ht="15" customHeight="1" thickBot="1" x14ac:dyDescent="0.3">
      <c r="A31" s="4" t="s">
        <v>16</v>
      </c>
      <c r="B31" s="2">
        <v>5554398</v>
      </c>
      <c r="C31" s="2">
        <v>11929035</v>
      </c>
      <c r="D31" s="2">
        <v>346230</v>
      </c>
      <c r="E31" s="2"/>
      <c r="F31" s="2">
        <v>1131760</v>
      </c>
      <c r="G31" s="2">
        <v>3090410</v>
      </c>
      <c r="H31" s="2">
        <v>2828821</v>
      </c>
      <c r="I31" s="2">
        <v>2040740</v>
      </c>
      <c r="J31" s="2">
        <v>0</v>
      </c>
      <c r="K31" s="2"/>
      <c r="L31" s="1">
        <f t="shared" ref="L31" si="14">B31+D31+F31+H31+J31</f>
        <v>9861209</v>
      </c>
      <c r="M31" s="12">
        <f t="shared" ref="M31" si="15">C31+E31+G31+I31+K31</f>
        <v>17060185</v>
      </c>
      <c r="N31" s="18">
        <f>L31+M31</f>
        <v>26921394</v>
      </c>
      <c r="P31" s="4" t="s">
        <v>16</v>
      </c>
      <c r="Q31" s="2">
        <v>1862</v>
      </c>
      <c r="R31" s="2">
        <v>2041</v>
      </c>
      <c r="S31" s="2">
        <v>219</v>
      </c>
      <c r="T31" s="2">
        <v>0</v>
      </c>
      <c r="U31" s="2">
        <v>219</v>
      </c>
      <c r="V31" s="2">
        <v>451</v>
      </c>
      <c r="W31" s="2">
        <v>4010</v>
      </c>
      <c r="X31" s="2">
        <v>590</v>
      </c>
      <c r="Y31" s="2">
        <v>1493</v>
      </c>
      <c r="Z31" s="2">
        <v>0</v>
      </c>
      <c r="AA31" s="1">
        <f t="shared" ref="AA31" si="16">Q31+S31+U31+W31+Y31</f>
        <v>7803</v>
      </c>
      <c r="AB31" s="12">
        <f t="shared" ref="AB31" si="17">R31+T31+V31+X31+Z31</f>
        <v>3082</v>
      </c>
      <c r="AC31" s="13">
        <f>AA31+AB31</f>
        <v>10885</v>
      </c>
      <c r="AE31" s="4" t="s">
        <v>16</v>
      </c>
      <c r="AF31" s="2">
        <f t="shared" ref="AF31:AO31" si="18">IFERROR(B31/Q31, "N.A.")</f>
        <v>2983.0279269602579</v>
      </c>
      <c r="AG31" s="2">
        <f t="shared" si="18"/>
        <v>5844.7011268985789</v>
      </c>
      <c r="AH31" s="2">
        <f t="shared" si="18"/>
        <v>1580.958904109589</v>
      </c>
      <c r="AI31" s="2" t="str">
        <f t="shared" si="18"/>
        <v>N.A.</v>
      </c>
      <c r="AJ31" s="2">
        <f t="shared" si="18"/>
        <v>5167.8538812785391</v>
      </c>
      <c r="AK31" s="2">
        <f t="shared" si="18"/>
        <v>6852.3503325942347</v>
      </c>
      <c r="AL31" s="2">
        <f t="shared" si="18"/>
        <v>705.44164588528679</v>
      </c>
      <c r="AM31" s="2">
        <f t="shared" si="18"/>
        <v>3458.8813559322034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1263.7714981417403</v>
      </c>
      <c r="AQ31" s="16">
        <f t="shared" ref="AQ31" si="20">IFERROR(M31/AB31, "N.A.")</f>
        <v>5535.4266709928615</v>
      </c>
      <c r="AR31" s="13">
        <f t="shared" ref="AR31" si="21">IFERROR(N31/AC31, "N.A.")</f>
        <v>2473.2562241616906</v>
      </c>
    </row>
    <row r="32" spans="1:44" ht="15" customHeight="1" thickBot="1" x14ac:dyDescent="0.3">
      <c r="A32" s="5" t="s">
        <v>0</v>
      </c>
      <c r="B32" s="48">
        <f>B31+C31</f>
        <v>17483433</v>
      </c>
      <c r="C32" s="49"/>
      <c r="D32" s="48">
        <f>D31+E31</f>
        <v>346230</v>
      </c>
      <c r="E32" s="49"/>
      <c r="F32" s="48">
        <f>F31+G31</f>
        <v>4222170</v>
      </c>
      <c r="G32" s="49"/>
      <c r="H32" s="48">
        <f>H31+I31</f>
        <v>4869561</v>
      </c>
      <c r="I32" s="49"/>
      <c r="J32" s="48">
        <f>J31+K31</f>
        <v>0</v>
      </c>
      <c r="K32" s="49"/>
      <c r="L32" s="48">
        <f>L31+M31</f>
        <v>26921394</v>
      </c>
      <c r="M32" s="50"/>
      <c r="N32" s="19">
        <f>B32+D32+F32+H32+J32</f>
        <v>26921394</v>
      </c>
      <c r="P32" s="5" t="s">
        <v>0</v>
      </c>
      <c r="Q32" s="48">
        <f>Q31+R31</f>
        <v>3903</v>
      </c>
      <c r="R32" s="49"/>
      <c r="S32" s="48">
        <f>S31+T31</f>
        <v>219</v>
      </c>
      <c r="T32" s="49"/>
      <c r="U32" s="48">
        <f>U31+V31</f>
        <v>670</v>
      </c>
      <c r="V32" s="49"/>
      <c r="W32" s="48">
        <f>W31+X31</f>
        <v>4600</v>
      </c>
      <c r="X32" s="49"/>
      <c r="Y32" s="48">
        <f>Y31+Z31</f>
        <v>1493</v>
      </c>
      <c r="Z32" s="49"/>
      <c r="AA32" s="48">
        <f>AA31+AB31</f>
        <v>10885</v>
      </c>
      <c r="AB32" s="49"/>
      <c r="AC32" s="20">
        <f>Q32+S32+U32+W32+Y32</f>
        <v>10885</v>
      </c>
      <c r="AE32" s="5" t="s">
        <v>0</v>
      </c>
      <c r="AF32" s="28">
        <f>IFERROR(B32/Q32,"N.A.")</f>
        <v>4479.4857801691005</v>
      </c>
      <c r="AG32" s="29"/>
      <c r="AH32" s="28">
        <f>IFERROR(D32/S32,"N.A.")</f>
        <v>1580.958904109589</v>
      </c>
      <c r="AI32" s="29"/>
      <c r="AJ32" s="28">
        <f>IFERROR(F32/U32,"N.A.")</f>
        <v>6301.746268656716</v>
      </c>
      <c r="AK32" s="29"/>
      <c r="AL32" s="28">
        <f>IFERROR(H32/W32,"N.A.")</f>
        <v>1058.6002173913043</v>
      </c>
      <c r="AM32" s="29"/>
      <c r="AN32" s="28">
        <f>IFERROR(J32/Y32,"N.A.")</f>
        <v>0</v>
      </c>
      <c r="AO32" s="29"/>
      <c r="AP32" s="28">
        <f>IFERROR(L32/AA32,"N.A.")</f>
        <v>2473.2562241616906</v>
      </c>
      <c r="AQ32" s="29"/>
      <c r="AR32" s="17">
        <f>IFERROR(N32/AC32, "N.A.")</f>
        <v>2473.2562241616906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146415</v>
      </c>
      <c r="C39" s="2"/>
      <c r="D39" s="2"/>
      <c r="E39" s="2"/>
      <c r="F39" s="2"/>
      <c r="G39" s="2"/>
      <c r="H39" s="2">
        <v>2125822</v>
      </c>
      <c r="I39" s="2"/>
      <c r="J39" s="2">
        <v>0</v>
      </c>
      <c r="K39" s="2"/>
      <c r="L39" s="1">
        <f t="shared" ref="L39:M42" si="22">B39+D39+F39+H39+J39</f>
        <v>2272237</v>
      </c>
      <c r="M39" s="12">
        <f t="shared" si="22"/>
        <v>0</v>
      </c>
      <c r="N39" s="13">
        <f>L39+M39</f>
        <v>2272237</v>
      </c>
      <c r="P39" s="3" t="s">
        <v>12</v>
      </c>
      <c r="Q39" s="2">
        <v>147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2196</v>
      </c>
      <c r="X39" s="2">
        <v>0</v>
      </c>
      <c r="Y39" s="2">
        <v>912</v>
      </c>
      <c r="Z39" s="2">
        <v>0</v>
      </c>
      <c r="AA39" s="1">
        <f t="shared" ref="AA39:AB42" si="23">Q39+S39+U39+W39+Y39</f>
        <v>3255</v>
      </c>
      <c r="AB39" s="12">
        <f t="shared" si="23"/>
        <v>0</v>
      </c>
      <c r="AC39" s="13">
        <f>AA39+AB39</f>
        <v>3255</v>
      </c>
      <c r="AE39" s="3" t="s">
        <v>12</v>
      </c>
      <c r="AF39" s="2">
        <f t="shared" ref="AF39:AR42" si="24">IFERROR(B39/Q39, "N.A.")</f>
        <v>996.0204081632653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968.04280510018214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698.07588325652841</v>
      </c>
      <c r="AQ39" s="16" t="str">
        <f t="shared" si="24"/>
        <v>N.A.</v>
      </c>
      <c r="AR39" s="13">
        <f t="shared" si="24"/>
        <v>698.07588325652841</v>
      </c>
    </row>
    <row r="40" spans="1:44" ht="15" customHeight="1" thickBot="1" x14ac:dyDescent="0.3">
      <c r="A40" s="3" t="s">
        <v>13</v>
      </c>
      <c r="B40" s="2">
        <v>154692</v>
      </c>
      <c r="C40" s="2">
        <v>589900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154692</v>
      </c>
      <c r="M40" s="12">
        <f t="shared" si="22"/>
        <v>589900</v>
      </c>
      <c r="N40" s="13">
        <f>L40+M40</f>
        <v>744592</v>
      </c>
      <c r="P40" s="3" t="s">
        <v>13</v>
      </c>
      <c r="Q40" s="2">
        <v>280</v>
      </c>
      <c r="R40" s="2">
        <v>375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280</v>
      </c>
      <c r="AB40" s="12">
        <f t="shared" si="23"/>
        <v>375</v>
      </c>
      <c r="AC40" s="13">
        <f>AA40+AB40</f>
        <v>655</v>
      </c>
      <c r="AE40" s="3" t="s">
        <v>13</v>
      </c>
      <c r="AF40" s="2">
        <f t="shared" si="24"/>
        <v>552.47142857142853</v>
      </c>
      <c r="AG40" s="2">
        <f t="shared" si="24"/>
        <v>1573.0666666666666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552.47142857142853</v>
      </c>
      <c r="AQ40" s="16">
        <f t="shared" si="24"/>
        <v>1573.0666666666666</v>
      </c>
      <c r="AR40" s="13">
        <f t="shared" si="24"/>
        <v>1136.781679389313</v>
      </c>
    </row>
    <row r="41" spans="1:44" ht="15" customHeight="1" thickBot="1" x14ac:dyDescent="0.3">
      <c r="A41" s="3" t="s">
        <v>14</v>
      </c>
      <c r="B41" s="2">
        <v>3618558</v>
      </c>
      <c r="C41" s="2">
        <v>11165370</v>
      </c>
      <c r="D41" s="2">
        <v>235499.99999999997</v>
      </c>
      <c r="E41" s="2"/>
      <c r="F41" s="2"/>
      <c r="G41" s="2">
        <v>163400</v>
      </c>
      <c r="H41" s="2"/>
      <c r="I41" s="2">
        <v>3086900</v>
      </c>
      <c r="J41" s="2">
        <v>0</v>
      </c>
      <c r="K41" s="2"/>
      <c r="L41" s="1">
        <f t="shared" si="22"/>
        <v>3854058</v>
      </c>
      <c r="M41" s="12">
        <f t="shared" si="22"/>
        <v>14415670</v>
      </c>
      <c r="N41" s="13">
        <f>L41+M41</f>
        <v>18269728</v>
      </c>
      <c r="P41" s="3" t="s">
        <v>14</v>
      </c>
      <c r="Q41" s="2">
        <v>963</v>
      </c>
      <c r="R41" s="2">
        <v>1792</v>
      </c>
      <c r="S41" s="2">
        <v>214</v>
      </c>
      <c r="T41" s="2">
        <v>0</v>
      </c>
      <c r="U41" s="2">
        <v>0</v>
      </c>
      <c r="V41" s="2">
        <v>76</v>
      </c>
      <c r="W41" s="2">
        <v>0</v>
      </c>
      <c r="X41" s="2">
        <v>438</v>
      </c>
      <c r="Y41" s="2">
        <v>652</v>
      </c>
      <c r="Z41" s="2">
        <v>0</v>
      </c>
      <c r="AA41" s="1">
        <f t="shared" si="23"/>
        <v>1829</v>
      </c>
      <c r="AB41" s="12">
        <f t="shared" si="23"/>
        <v>2306</v>
      </c>
      <c r="AC41" s="13">
        <f>AA41+AB41</f>
        <v>4135</v>
      </c>
      <c r="AE41" s="3" t="s">
        <v>14</v>
      </c>
      <c r="AF41" s="2">
        <f t="shared" si="24"/>
        <v>3757.5887850467288</v>
      </c>
      <c r="AG41" s="2">
        <f t="shared" si="24"/>
        <v>6230.6752232142853</v>
      </c>
      <c r="AH41" s="2">
        <f t="shared" si="24"/>
        <v>1100.467289719626</v>
      </c>
      <c r="AI41" s="2" t="str">
        <f t="shared" si="24"/>
        <v>N.A.</v>
      </c>
      <c r="AJ41" s="2" t="str">
        <f t="shared" si="24"/>
        <v>N.A.</v>
      </c>
      <c r="AK41" s="2">
        <f t="shared" si="24"/>
        <v>2150</v>
      </c>
      <c r="AL41" s="2" t="str">
        <f t="shared" si="24"/>
        <v>N.A.</v>
      </c>
      <c r="AM41" s="2">
        <f t="shared" si="24"/>
        <v>7047.7168949771685</v>
      </c>
      <c r="AN41" s="2">
        <f t="shared" si="24"/>
        <v>0</v>
      </c>
      <c r="AO41" s="2" t="str">
        <f t="shared" si="24"/>
        <v>N.A.</v>
      </c>
      <c r="AP41" s="15">
        <f t="shared" si="24"/>
        <v>2107.1940951339529</v>
      </c>
      <c r="AQ41" s="16">
        <f t="shared" si="24"/>
        <v>6251.3746747614914</v>
      </c>
      <c r="AR41" s="13">
        <f t="shared" si="24"/>
        <v>4418.3139056831924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337128</v>
      </c>
      <c r="I42" s="2"/>
      <c r="J42" s="2"/>
      <c r="K42" s="2"/>
      <c r="L42" s="1">
        <f t="shared" si="22"/>
        <v>337128</v>
      </c>
      <c r="M42" s="12">
        <f t="shared" si="22"/>
        <v>0</v>
      </c>
      <c r="N42" s="13">
        <f>L42+M42</f>
        <v>337128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414</v>
      </c>
      <c r="X42" s="2">
        <v>0</v>
      </c>
      <c r="Y42" s="2">
        <v>0</v>
      </c>
      <c r="Z42" s="2">
        <v>0</v>
      </c>
      <c r="AA42" s="1">
        <f t="shared" si="23"/>
        <v>414</v>
      </c>
      <c r="AB42" s="12">
        <f t="shared" si="23"/>
        <v>0</v>
      </c>
      <c r="AC42" s="13">
        <f>AA42+AB42</f>
        <v>414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814.31884057971013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814.31884057971013</v>
      </c>
      <c r="AQ42" s="16" t="str">
        <f t="shared" si="24"/>
        <v>N.A.</v>
      </c>
      <c r="AR42" s="13">
        <f t="shared" si="24"/>
        <v>814.31884057971013</v>
      </c>
    </row>
    <row r="43" spans="1:44" ht="15" customHeight="1" thickBot="1" x14ac:dyDescent="0.3">
      <c r="A43" s="4" t="s">
        <v>16</v>
      </c>
      <c r="B43" s="2">
        <v>3919664.9999999991</v>
      </c>
      <c r="C43" s="2">
        <v>11755269.999999998</v>
      </c>
      <c r="D43" s="2">
        <v>235499.99999999997</v>
      </c>
      <c r="E43" s="2"/>
      <c r="F43" s="2"/>
      <c r="G43" s="2">
        <v>163400</v>
      </c>
      <c r="H43" s="2">
        <v>2462950.0000000005</v>
      </c>
      <c r="I43" s="2">
        <v>3086900</v>
      </c>
      <c r="J43" s="2">
        <v>0</v>
      </c>
      <c r="K43" s="2"/>
      <c r="L43" s="1">
        <f t="shared" ref="L43" si="25">B43+D43+F43+H43+J43</f>
        <v>6618115</v>
      </c>
      <c r="M43" s="12">
        <f t="shared" ref="M43" si="26">C43+E43+G43+I43+K43</f>
        <v>15005569.999999998</v>
      </c>
      <c r="N43" s="18">
        <f>L43+M43</f>
        <v>21623685</v>
      </c>
      <c r="P43" s="4" t="s">
        <v>16</v>
      </c>
      <c r="Q43" s="2">
        <v>1390</v>
      </c>
      <c r="R43" s="2">
        <v>2167</v>
      </c>
      <c r="S43" s="2">
        <v>214</v>
      </c>
      <c r="T43" s="2">
        <v>0</v>
      </c>
      <c r="U43" s="2">
        <v>0</v>
      </c>
      <c r="V43" s="2">
        <v>76</v>
      </c>
      <c r="W43" s="2">
        <v>2610</v>
      </c>
      <c r="X43" s="2">
        <v>438</v>
      </c>
      <c r="Y43" s="2">
        <v>1564</v>
      </c>
      <c r="Z43" s="2">
        <v>0</v>
      </c>
      <c r="AA43" s="1">
        <f t="shared" ref="AA43" si="27">Q43+S43+U43+W43+Y43</f>
        <v>5778</v>
      </c>
      <c r="AB43" s="12">
        <f t="shared" ref="AB43" si="28">R43+T43+V43+X43+Z43</f>
        <v>2681</v>
      </c>
      <c r="AC43" s="18">
        <f>AA43+AB43</f>
        <v>8459</v>
      </c>
      <c r="AE43" s="4" t="s">
        <v>16</v>
      </c>
      <c r="AF43" s="2">
        <f t="shared" ref="AF43:AO43" si="29">IFERROR(B43/Q43, "N.A.")</f>
        <v>2819.9028776978412</v>
      </c>
      <c r="AG43" s="2">
        <f t="shared" si="29"/>
        <v>5424.6746654360859</v>
      </c>
      <c r="AH43" s="2">
        <f t="shared" si="29"/>
        <v>1100.467289719626</v>
      </c>
      <c r="AI43" s="2" t="str">
        <f t="shared" si="29"/>
        <v>N.A.</v>
      </c>
      <c r="AJ43" s="2" t="str">
        <f t="shared" si="29"/>
        <v>N.A.</v>
      </c>
      <c r="AK43" s="2">
        <f t="shared" si="29"/>
        <v>2150</v>
      </c>
      <c r="AL43" s="2">
        <f t="shared" si="29"/>
        <v>943.65900383141775</v>
      </c>
      <c r="AM43" s="2">
        <f t="shared" si="29"/>
        <v>7047.7168949771685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1145.3989269643475</v>
      </c>
      <c r="AQ43" s="16">
        <f t="shared" ref="AQ43" si="31">IFERROR(M43/AB43, "N.A.")</f>
        <v>5597.0048489369628</v>
      </c>
      <c r="AR43" s="13">
        <f t="shared" ref="AR43" si="32">IFERROR(N43/AC43, "N.A.")</f>
        <v>2556.293297080033</v>
      </c>
    </row>
    <row r="44" spans="1:44" ht="15" customHeight="1" thickBot="1" x14ac:dyDescent="0.3">
      <c r="A44" s="5" t="s">
        <v>0</v>
      </c>
      <c r="B44" s="48">
        <f>B43+C43</f>
        <v>15674934.999999996</v>
      </c>
      <c r="C44" s="49"/>
      <c r="D44" s="48">
        <f>D43+E43</f>
        <v>235499.99999999997</v>
      </c>
      <c r="E44" s="49"/>
      <c r="F44" s="48">
        <f>F43+G43</f>
        <v>163400</v>
      </c>
      <c r="G44" s="49"/>
      <c r="H44" s="48">
        <f>H43+I43</f>
        <v>5549850</v>
      </c>
      <c r="I44" s="49"/>
      <c r="J44" s="48">
        <f>J43+K43</f>
        <v>0</v>
      </c>
      <c r="K44" s="49"/>
      <c r="L44" s="48">
        <f>L43+M43</f>
        <v>21623685</v>
      </c>
      <c r="M44" s="50"/>
      <c r="N44" s="19">
        <f>B44+D44+F44+H44+J44</f>
        <v>21623684.999999996</v>
      </c>
      <c r="P44" s="5" t="s">
        <v>0</v>
      </c>
      <c r="Q44" s="48">
        <f>Q43+R43</f>
        <v>3557</v>
      </c>
      <c r="R44" s="49"/>
      <c r="S44" s="48">
        <f>S43+T43</f>
        <v>214</v>
      </c>
      <c r="T44" s="49"/>
      <c r="U44" s="48">
        <f>U43+V43</f>
        <v>76</v>
      </c>
      <c r="V44" s="49"/>
      <c r="W44" s="48">
        <f>W43+X43</f>
        <v>3048</v>
      </c>
      <c r="X44" s="49"/>
      <c r="Y44" s="48">
        <f>Y43+Z43</f>
        <v>1564</v>
      </c>
      <c r="Z44" s="49"/>
      <c r="AA44" s="48">
        <f>AA43+AB43</f>
        <v>8459</v>
      </c>
      <c r="AB44" s="50"/>
      <c r="AC44" s="19">
        <f>Q44+S44+U44+W44+Y44</f>
        <v>8459</v>
      </c>
      <c r="AE44" s="5" t="s">
        <v>0</v>
      </c>
      <c r="AF44" s="28">
        <f>IFERROR(B44/Q44,"N.A.")</f>
        <v>4406.7852122575196</v>
      </c>
      <c r="AG44" s="29"/>
      <c r="AH44" s="28">
        <f>IFERROR(D44/S44,"N.A.")</f>
        <v>1100.467289719626</v>
      </c>
      <c r="AI44" s="29"/>
      <c r="AJ44" s="28">
        <f>IFERROR(F44/U44,"N.A.")</f>
        <v>2150</v>
      </c>
      <c r="AK44" s="29"/>
      <c r="AL44" s="28">
        <f>IFERROR(H44/W44,"N.A.")</f>
        <v>1820.8169291338584</v>
      </c>
      <c r="AM44" s="29"/>
      <c r="AN44" s="28">
        <f>IFERROR(J44/Y44,"N.A.")</f>
        <v>0</v>
      </c>
      <c r="AO44" s="29"/>
      <c r="AP44" s="28">
        <f>IFERROR(L44/AA44,"N.A.")</f>
        <v>2556.293297080033</v>
      </c>
      <c r="AQ44" s="29"/>
      <c r="AR44" s="17">
        <f>IFERROR(N44/AC44, "N.A.")</f>
        <v>2556.2932970800325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3640595</v>
      </c>
      <c r="C15" s="2"/>
      <c r="D15" s="2">
        <v>1110690</v>
      </c>
      <c r="E15" s="2"/>
      <c r="F15" s="2"/>
      <c r="G15" s="2"/>
      <c r="H15" s="2">
        <v>2241469.9999999995</v>
      </c>
      <c r="I15" s="2"/>
      <c r="J15" s="2">
        <v>0</v>
      </c>
      <c r="K15" s="2"/>
      <c r="L15" s="1">
        <f t="shared" ref="L15:M18" si="0">B15+D15+F15+H15+J15</f>
        <v>6992755</v>
      </c>
      <c r="M15" s="12">
        <f t="shared" si="0"/>
        <v>0</v>
      </c>
      <c r="N15" s="13">
        <f>L15+M15</f>
        <v>6992755</v>
      </c>
      <c r="P15" s="3" t="s">
        <v>12</v>
      </c>
      <c r="Q15" s="2">
        <v>1435</v>
      </c>
      <c r="R15" s="2">
        <v>0</v>
      </c>
      <c r="S15" s="2">
        <v>287</v>
      </c>
      <c r="T15" s="2">
        <v>0</v>
      </c>
      <c r="U15" s="2">
        <v>0</v>
      </c>
      <c r="V15" s="2">
        <v>0</v>
      </c>
      <c r="W15" s="2">
        <v>861</v>
      </c>
      <c r="X15" s="2">
        <v>0</v>
      </c>
      <c r="Y15" s="2">
        <v>287</v>
      </c>
      <c r="Z15" s="2">
        <v>0</v>
      </c>
      <c r="AA15" s="1">
        <f t="shared" ref="AA15:AB18" si="1">Q15+S15+U15+W15+Y15</f>
        <v>2870</v>
      </c>
      <c r="AB15" s="12">
        <f t="shared" si="1"/>
        <v>0</v>
      </c>
      <c r="AC15" s="13">
        <f>AA15+AB15</f>
        <v>2870</v>
      </c>
      <c r="AE15" s="3" t="s">
        <v>12</v>
      </c>
      <c r="AF15" s="2">
        <f t="shared" ref="AF15:AR18" si="2">IFERROR(B15/Q15, "N.A.")</f>
        <v>2537</v>
      </c>
      <c r="AG15" s="2" t="str">
        <f t="shared" si="2"/>
        <v>N.A.</v>
      </c>
      <c r="AH15" s="2">
        <f t="shared" si="2"/>
        <v>3870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2603.3333333333326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2436.5</v>
      </c>
      <c r="AQ15" s="16" t="str">
        <f t="shared" si="2"/>
        <v>N.A.</v>
      </c>
      <c r="AR15" s="13">
        <f t="shared" si="2"/>
        <v>2436.5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3714354</v>
      </c>
      <c r="C17" s="2">
        <v>19263440.000000004</v>
      </c>
      <c r="D17" s="2"/>
      <c r="E17" s="2"/>
      <c r="F17" s="2"/>
      <c r="G17" s="2"/>
      <c r="H17" s="2"/>
      <c r="I17" s="2"/>
      <c r="J17" s="2"/>
      <c r="K17" s="2"/>
      <c r="L17" s="1">
        <f t="shared" si="0"/>
        <v>3714354</v>
      </c>
      <c r="M17" s="12">
        <f t="shared" si="0"/>
        <v>19263440.000000004</v>
      </c>
      <c r="N17" s="13">
        <f>L17+M17</f>
        <v>22977794.000000004</v>
      </c>
      <c r="P17" s="3" t="s">
        <v>14</v>
      </c>
      <c r="Q17" s="2">
        <v>1435</v>
      </c>
      <c r="R17" s="2">
        <v>3731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1435</v>
      </c>
      <c r="AB17" s="12">
        <f t="shared" si="1"/>
        <v>3731</v>
      </c>
      <c r="AC17" s="13">
        <f>AA17+AB17</f>
        <v>5166</v>
      </c>
      <c r="AE17" s="3" t="s">
        <v>14</v>
      </c>
      <c r="AF17" s="2">
        <f t="shared" si="2"/>
        <v>2588.4</v>
      </c>
      <c r="AG17" s="2">
        <f t="shared" si="2"/>
        <v>5163.0769230769238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2588.4</v>
      </c>
      <c r="AQ17" s="16">
        <f t="shared" si="2"/>
        <v>5163.0769230769238</v>
      </c>
      <c r="AR17" s="13">
        <f t="shared" si="2"/>
        <v>4447.8888888888896</v>
      </c>
    </row>
    <row r="18" spans="1:44" ht="15" customHeight="1" thickBot="1" x14ac:dyDescent="0.3">
      <c r="A18" s="3" t="s">
        <v>15</v>
      </c>
      <c r="B18" s="2">
        <v>2097970</v>
      </c>
      <c r="C18" s="2"/>
      <c r="D18" s="2"/>
      <c r="E18" s="2"/>
      <c r="F18" s="2"/>
      <c r="G18" s="2">
        <v>555345</v>
      </c>
      <c r="H18" s="2"/>
      <c r="I18" s="2"/>
      <c r="J18" s="2"/>
      <c r="K18" s="2"/>
      <c r="L18" s="1">
        <f t="shared" si="0"/>
        <v>2097970</v>
      </c>
      <c r="M18" s="12">
        <f t="shared" si="0"/>
        <v>555345</v>
      </c>
      <c r="N18" s="13">
        <f>L18+M18</f>
        <v>2653315</v>
      </c>
      <c r="P18" s="3" t="s">
        <v>15</v>
      </c>
      <c r="Q18" s="2">
        <v>574</v>
      </c>
      <c r="R18" s="2">
        <v>0</v>
      </c>
      <c r="S18" s="2">
        <v>0</v>
      </c>
      <c r="T18" s="2">
        <v>0</v>
      </c>
      <c r="U18" s="2">
        <v>0</v>
      </c>
      <c r="V18" s="2">
        <v>287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574</v>
      </c>
      <c r="AB18" s="12">
        <f t="shared" si="1"/>
        <v>287</v>
      </c>
      <c r="AC18" s="18">
        <f>AA18+AB18</f>
        <v>861</v>
      </c>
      <c r="AE18" s="3" t="s">
        <v>15</v>
      </c>
      <c r="AF18" s="2">
        <f t="shared" si="2"/>
        <v>3655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1935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3655</v>
      </c>
      <c r="AQ18" s="16">
        <f t="shared" si="2"/>
        <v>1935</v>
      </c>
      <c r="AR18" s="13">
        <f t="shared" si="2"/>
        <v>3081.6666666666665</v>
      </c>
    </row>
    <row r="19" spans="1:44" ht="15" customHeight="1" thickBot="1" x14ac:dyDescent="0.3">
      <c r="A19" s="4" t="s">
        <v>16</v>
      </c>
      <c r="B19" s="2">
        <v>9452919</v>
      </c>
      <c r="C19" s="2">
        <v>19263440.000000004</v>
      </c>
      <c r="D19" s="2">
        <v>1110690</v>
      </c>
      <c r="E19" s="2"/>
      <c r="F19" s="2"/>
      <c r="G19" s="2">
        <v>555345</v>
      </c>
      <c r="H19" s="2">
        <v>2241469.9999999995</v>
      </c>
      <c r="I19" s="2"/>
      <c r="J19" s="2">
        <v>0</v>
      </c>
      <c r="K19" s="2"/>
      <c r="L19" s="1">
        <f t="shared" ref="L19" si="3">B19+D19+F19+H19+J19</f>
        <v>12805079</v>
      </c>
      <c r="M19" s="12">
        <f t="shared" ref="M19" si="4">C19+E19+G19+I19+K19</f>
        <v>19818785.000000004</v>
      </c>
      <c r="N19" s="18">
        <f>L19+M19</f>
        <v>32623864.000000004</v>
      </c>
      <c r="P19" s="4" t="s">
        <v>16</v>
      </c>
      <c r="Q19" s="2">
        <v>3444</v>
      </c>
      <c r="R19" s="2">
        <v>3731</v>
      </c>
      <c r="S19" s="2">
        <v>287</v>
      </c>
      <c r="T19" s="2">
        <v>0</v>
      </c>
      <c r="U19" s="2">
        <v>0</v>
      </c>
      <c r="V19" s="2">
        <v>287</v>
      </c>
      <c r="W19" s="2">
        <v>861</v>
      </c>
      <c r="X19" s="2">
        <v>0</v>
      </c>
      <c r="Y19" s="2">
        <v>287</v>
      </c>
      <c r="Z19" s="2">
        <v>0</v>
      </c>
      <c r="AA19" s="1">
        <f t="shared" ref="AA19" si="5">Q19+S19+U19+W19+Y19</f>
        <v>4879</v>
      </c>
      <c r="AB19" s="12">
        <f t="shared" ref="AB19" si="6">R19+T19+V19+X19+Z19</f>
        <v>4018</v>
      </c>
      <c r="AC19" s="13">
        <f>AA19+AB19</f>
        <v>8897</v>
      </c>
      <c r="AE19" s="4" t="s">
        <v>16</v>
      </c>
      <c r="AF19" s="2">
        <f t="shared" ref="AF19:AO19" si="7">IFERROR(B19/Q19, "N.A.")</f>
        <v>2744.75</v>
      </c>
      <c r="AG19" s="2">
        <f t="shared" si="7"/>
        <v>5163.0769230769238</v>
      </c>
      <c r="AH19" s="2">
        <f t="shared" si="7"/>
        <v>3870</v>
      </c>
      <c r="AI19" s="2" t="str">
        <f t="shared" si="7"/>
        <v>N.A.</v>
      </c>
      <c r="AJ19" s="2" t="str">
        <f t="shared" si="7"/>
        <v>N.A.</v>
      </c>
      <c r="AK19" s="2">
        <f t="shared" si="7"/>
        <v>1935</v>
      </c>
      <c r="AL19" s="2">
        <f t="shared" si="7"/>
        <v>2603.3333333333326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2624.5294117647059</v>
      </c>
      <c r="AQ19" s="16">
        <f t="shared" ref="AQ19" si="9">IFERROR(M19/AB19, "N.A.")</f>
        <v>4932.5000000000009</v>
      </c>
      <c r="AR19" s="13">
        <f t="shared" ref="AR19" si="10">IFERROR(N19/AC19, "N.A.")</f>
        <v>3666.83870967742</v>
      </c>
    </row>
    <row r="20" spans="1:44" ht="15" customHeight="1" thickBot="1" x14ac:dyDescent="0.3">
      <c r="A20" s="5" t="s">
        <v>0</v>
      </c>
      <c r="B20" s="48">
        <f>B19+C19</f>
        <v>28716359.000000004</v>
      </c>
      <c r="C20" s="49"/>
      <c r="D20" s="48">
        <f>D19+E19</f>
        <v>1110690</v>
      </c>
      <c r="E20" s="49"/>
      <c r="F20" s="48">
        <f>F19+G19</f>
        <v>555345</v>
      </c>
      <c r="G20" s="49"/>
      <c r="H20" s="48">
        <f>H19+I19</f>
        <v>2241469.9999999995</v>
      </c>
      <c r="I20" s="49"/>
      <c r="J20" s="48">
        <f>J19+K19</f>
        <v>0</v>
      </c>
      <c r="K20" s="49"/>
      <c r="L20" s="48">
        <f>L19+M19</f>
        <v>32623864.000000004</v>
      </c>
      <c r="M20" s="50"/>
      <c r="N20" s="19">
        <f>B20+D20+F20+H20+J20</f>
        <v>32623864.000000004</v>
      </c>
      <c r="P20" s="5" t="s">
        <v>0</v>
      </c>
      <c r="Q20" s="48">
        <f>Q19+R19</f>
        <v>7175</v>
      </c>
      <c r="R20" s="49"/>
      <c r="S20" s="48">
        <f>S19+T19</f>
        <v>287</v>
      </c>
      <c r="T20" s="49"/>
      <c r="U20" s="48">
        <f>U19+V19</f>
        <v>287</v>
      </c>
      <c r="V20" s="49"/>
      <c r="W20" s="48">
        <f>W19+X19</f>
        <v>861</v>
      </c>
      <c r="X20" s="49"/>
      <c r="Y20" s="48">
        <f>Y19+Z19</f>
        <v>287</v>
      </c>
      <c r="Z20" s="49"/>
      <c r="AA20" s="48">
        <f>AA19+AB19</f>
        <v>8897</v>
      </c>
      <c r="AB20" s="49"/>
      <c r="AC20" s="20">
        <f>Q20+S20+U20+W20+Y20</f>
        <v>8897</v>
      </c>
      <c r="AE20" s="5" t="s">
        <v>0</v>
      </c>
      <c r="AF20" s="28">
        <f>IFERROR(B20/Q20,"N.A.")</f>
        <v>4002.2800000000007</v>
      </c>
      <c r="AG20" s="29"/>
      <c r="AH20" s="28">
        <f>IFERROR(D20/S20,"N.A.")</f>
        <v>3870</v>
      </c>
      <c r="AI20" s="29"/>
      <c r="AJ20" s="28">
        <f>IFERROR(F20/U20,"N.A.")</f>
        <v>1935</v>
      </c>
      <c r="AK20" s="29"/>
      <c r="AL20" s="28">
        <f>IFERROR(H20/W20,"N.A.")</f>
        <v>2603.3333333333326</v>
      </c>
      <c r="AM20" s="29"/>
      <c r="AN20" s="28">
        <f>IFERROR(J20/Y20,"N.A.")</f>
        <v>0</v>
      </c>
      <c r="AO20" s="29"/>
      <c r="AP20" s="28">
        <f>IFERROR(L20/AA20,"N.A.")</f>
        <v>3666.83870967742</v>
      </c>
      <c r="AQ20" s="29"/>
      <c r="AR20" s="17">
        <f>IFERROR(N20/AC20, "N.A.")</f>
        <v>3666.83870967742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3270365</v>
      </c>
      <c r="C27" s="2"/>
      <c r="D27" s="2">
        <v>1110690</v>
      </c>
      <c r="E27" s="2"/>
      <c r="F27" s="2"/>
      <c r="G27" s="2"/>
      <c r="H27" s="2">
        <v>2097970</v>
      </c>
      <c r="I27" s="2"/>
      <c r="J27" s="2"/>
      <c r="K27" s="2"/>
      <c r="L27" s="1">
        <f t="shared" ref="L27:M30" si="11">B27+D27+F27+H27+J27</f>
        <v>6479025</v>
      </c>
      <c r="M27" s="12">
        <f t="shared" si="11"/>
        <v>0</v>
      </c>
      <c r="N27" s="13">
        <f>L27+M27</f>
        <v>6479025</v>
      </c>
      <c r="P27" s="3" t="s">
        <v>12</v>
      </c>
      <c r="Q27" s="2">
        <v>1148</v>
      </c>
      <c r="R27" s="2">
        <v>0</v>
      </c>
      <c r="S27" s="2">
        <v>287</v>
      </c>
      <c r="T27" s="2">
        <v>0</v>
      </c>
      <c r="U27" s="2">
        <v>0</v>
      </c>
      <c r="V27" s="2">
        <v>0</v>
      </c>
      <c r="W27" s="2">
        <v>574</v>
      </c>
      <c r="X27" s="2">
        <v>0</v>
      </c>
      <c r="Y27" s="2">
        <v>0</v>
      </c>
      <c r="Z27" s="2">
        <v>0</v>
      </c>
      <c r="AA27" s="1">
        <f t="shared" ref="AA27:AB30" si="12">Q27+S27+U27+W27+Y27</f>
        <v>2009</v>
      </c>
      <c r="AB27" s="12">
        <f t="shared" si="12"/>
        <v>0</v>
      </c>
      <c r="AC27" s="13">
        <f>AA27+AB27</f>
        <v>2009</v>
      </c>
      <c r="AE27" s="3" t="s">
        <v>12</v>
      </c>
      <c r="AF27" s="2">
        <f t="shared" ref="AF27:AR30" si="13">IFERROR(B27/Q27, "N.A.")</f>
        <v>2848.75</v>
      </c>
      <c r="AG27" s="2" t="str">
        <f t="shared" si="13"/>
        <v>N.A.</v>
      </c>
      <c r="AH27" s="2">
        <f t="shared" si="13"/>
        <v>3870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3655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3225</v>
      </c>
      <c r="AQ27" s="16" t="str">
        <f t="shared" si="13"/>
        <v>N.A.</v>
      </c>
      <c r="AR27" s="13">
        <f t="shared" si="13"/>
        <v>3225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2887794</v>
      </c>
      <c r="C29" s="2">
        <v>13247920</v>
      </c>
      <c r="D29" s="2"/>
      <c r="E29" s="2"/>
      <c r="F29" s="2"/>
      <c r="G29" s="2"/>
      <c r="H29" s="2"/>
      <c r="I29" s="2"/>
      <c r="J29" s="2"/>
      <c r="K29" s="2"/>
      <c r="L29" s="1">
        <f t="shared" si="11"/>
        <v>2887794</v>
      </c>
      <c r="M29" s="12">
        <f t="shared" si="11"/>
        <v>13247920</v>
      </c>
      <c r="N29" s="13">
        <f>L29+M29</f>
        <v>16135714</v>
      </c>
      <c r="P29" s="3" t="s">
        <v>14</v>
      </c>
      <c r="Q29" s="2">
        <v>861</v>
      </c>
      <c r="R29" s="2">
        <v>2009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861</v>
      </c>
      <c r="AB29" s="12">
        <f t="shared" si="12"/>
        <v>2009</v>
      </c>
      <c r="AC29" s="13">
        <f>AA29+AB29</f>
        <v>2870</v>
      </c>
      <c r="AE29" s="3" t="s">
        <v>14</v>
      </c>
      <c r="AF29" s="2">
        <f t="shared" si="13"/>
        <v>3354</v>
      </c>
      <c r="AG29" s="2">
        <f t="shared" si="13"/>
        <v>6594.2857142857147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3354</v>
      </c>
      <c r="AQ29" s="16">
        <f t="shared" si="13"/>
        <v>6594.2857142857147</v>
      </c>
      <c r="AR29" s="13">
        <f t="shared" si="13"/>
        <v>5622.2</v>
      </c>
    </row>
    <row r="30" spans="1:44" ht="15" customHeight="1" thickBot="1" x14ac:dyDescent="0.3">
      <c r="A30" s="3" t="s">
        <v>15</v>
      </c>
      <c r="B30" s="2">
        <v>2097970</v>
      </c>
      <c r="C30" s="2"/>
      <c r="D30" s="2"/>
      <c r="E30" s="2"/>
      <c r="F30" s="2"/>
      <c r="G30" s="2">
        <v>555345</v>
      </c>
      <c r="H30" s="2"/>
      <c r="I30" s="2"/>
      <c r="J30" s="2"/>
      <c r="K30" s="2"/>
      <c r="L30" s="1">
        <f t="shared" si="11"/>
        <v>2097970</v>
      </c>
      <c r="M30" s="12">
        <f t="shared" si="11"/>
        <v>555345</v>
      </c>
      <c r="N30" s="13">
        <f>L30+M30</f>
        <v>2653315</v>
      </c>
      <c r="P30" s="3" t="s">
        <v>15</v>
      </c>
      <c r="Q30" s="2">
        <v>574</v>
      </c>
      <c r="R30" s="2">
        <v>0</v>
      </c>
      <c r="S30" s="2">
        <v>0</v>
      </c>
      <c r="T30" s="2">
        <v>0</v>
      </c>
      <c r="U30" s="2">
        <v>0</v>
      </c>
      <c r="V30" s="2">
        <v>287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574</v>
      </c>
      <c r="AB30" s="12">
        <f t="shared" si="12"/>
        <v>287</v>
      </c>
      <c r="AC30" s="18">
        <f>AA30+AB30</f>
        <v>861</v>
      </c>
      <c r="AE30" s="3" t="s">
        <v>15</v>
      </c>
      <c r="AF30" s="2">
        <f t="shared" si="13"/>
        <v>3655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1935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3655</v>
      </c>
      <c r="AQ30" s="16">
        <f t="shared" si="13"/>
        <v>1935</v>
      </c>
      <c r="AR30" s="13">
        <f t="shared" si="13"/>
        <v>3081.6666666666665</v>
      </c>
    </row>
    <row r="31" spans="1:44" ht="15" customHeight="1" thickBot="1" x14ac:dyDescent="0.3">
      <c r="A31" s="4" t="s">
        <v>16</v>
      </c>
      <c r="B31" s="2">
        <v>8256129</v>
      </c>
      <c r="C31" s="2">
        <v>13247920</v>
      </c>
      <c r="D31" s="2">
        <v>1110690</v>
      </c>
      <c r="E31" s="2"/>
      <c r="F31" s="2"/>
      <c r="G31" s="2">
        <v>555345</v>
      </c>
      <c r="H31" s="2">
        <v>2097970</v>
      </c>
      <c r="I31" s="2"/>
      <c r="J31" s="2"/>
      <c r="K31" s="2"/>
      <c r="L31" s="1">
        <f t="shared" ref="L31" si="14">B31+D31+F31+H31+J31</f>
        <v>11464789</v>
      </c>
      <c r="M31" s="12">
        <f t="shared" ref="M31" si="15">C31+E31+G31+I31+K31</f>
        <v>13803265</v>
      </c>
      <c r="N31" s="18">
        <f>L31+M31</f>
        <v>25268054</v>
      </c>
      <c r="P31" s="4" t="s">
        <v>16</v>
      </c>
      <c r="Q31" s="2">
        <v>2583</v>
      </c>
      <c r="R31" s="2">
        <v>2009</v>
      </c>
      <c r="S31" s="2">
        <v>287</v>
      </c>
      <c r="T31" s="2">
        <v>0</v>
      </c>
      <c r="U31" s="2">
        <v>0</v>
      </c>
      <c r="V31" s="2">
        <v>287</v>
      </c>
      <c r="W31" s="2">
        <v>574</v>
      </c>
      <c r="X31" s="2">
        <v>0</v>
      </c>
      <c r="Y31" s="2">
        <v>0</v>
      </c>
      <c r="Z31" s="2">
        <v>0</v>
      </c>
      <c r="AA31" s="1">
        <f t="shared" ref="AA31" si="16">Q31+S31+U31+W31+Y31</f>
        <v>3444</v>
      </c>
      <c r="AB31" s="12">
        <f t="shared" ref="AB31" si="17">R31+T31+V31+X31+Z31</f>
        <v>2296</v>
      </c>
      <c r="AC31" s="13">
        <f>AA31+AB31</f>
        <v>5740</v>
      </c>
      <c r="AE31" s="4" t="s">
        <v>16</v>
      </c>
      <c r="AF31" s="2">
        <f t="shared" ref="AF31:AO31" si="18">IFERROR(B31/Q31, "N.A.")</f>
        <v>3196.3333333333335</v>
      </c>
      <c r="AG31" s="2">
        <f t="shared" si="18"/>
        <v>6594.2857142857147</v>
      </c>
      <c r="AH31" s="2">
        <f t="shared" si="18"/>
        <v>3870</v>
      </c>
      <c r="AI31" s="2" t="str">
        <f t="shared" si="18"/>
        <v>N.A.</v>
      </c>
      <c r="AJ31" s="2" t="str">
        <f t="shared" si="18"/>
        <v>N.A.</v>
      </c>
      <c r="AK31" s="2">
        <f t="shared" si="18"/>
        <v>1935</v>
      </c>
      <c r="AL31" s="2">
        <f t="shared" si="18"/>
        <v>3655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3328.9166666666665</v>
      </c>
      <c r="AQ31" s="16">
        <f t="shared" ref="AQ31" si="20">IFERROR(M31/AB31, "N.A.")</f>
        <v>6011.875</v>
      </c>
      <c r="AR31" s="13">
        <f t="shared" ref="AR31" si="21">IFERROR(N31/AC31, "N.A.")</f>
        <v>4402.1000000000004</v>
      </c>
    </row>
    <row r="32" spans="1:44" ht="15" customHeight="1" thickBot="1" x14ac:dyDescent="0.3">
      <c r="A32" s="5" t="s">
        <v>0</v>
      </c>
      <c r="B32" s="48">
        <f>B31+C31</f>
        <v>21504049</v>
      </c>
      <c r="C32" s="49"/>
      <c r="D32" s="48">
        <f>D31+E31</f>
        <v>1110690</v>
      </c>
      <c r="E32" s="49"/>
      <c r="F32" s="48">
        <f>F31+G31</f>
        <v>555345</v>
      </c>
      <c r="G32" s="49"/>
      <c r="H32" s="48">
        <f>H31+I31</f>
        <v>2097970</v>
      </c>
      <c r="I32" s="49"/>
      <c r="J32" s="48">
        <f>J31+K31</f>
        <v>0</v>
      </c>
      <c r="K32" s="49"/>
      <c r="L32" s="48">
        <f>L31+M31</f>
        <v>25268054</v>
      </c>
      <c r="M32" s="50"/>
      <c r="N32" s="19">
        <f>B32+D32+F32+H32+J32</f>
        <v>25268054</v>
      </c>
      <c r="P32" s="5" t="s">
        <v>0</v>
      </c>
      <c r="Q32" s="48">
        <f>Q31+R31</f>
        <v>4592</v>
      </c>
      <c r="R32" s="49"/>
      <c r="S32" s="48">
        <f>S31+T31</f>
        <v>287</v>
      </c>
      <c r="T32" s="49"/>
      <c r="U32" s="48">
        <f>U31+V31</f>
        <v>287</v>
      </c>
      <c r="V32" s="49"/>
      <c r="W32" s="48">
        <f>W31+X31</f>
        <v>574</v>
      </c>
      <c r="X32" s="49"/>
      <c r="Y32" s="48">
        <f>Y31+Z31</f>
        <v>0</v>
      </c>
      <c r="Z32" s="49"/>
      <c r="AA32" s="48">
        <f>AA31+AB31</f>
        <v>5740</v>
      </c>
      <c r="AB32" s="49"/>
      <c r="AC32" s="20">
        <f>Q32+S32+U32+W32+Y32</f>
        <v>5740</v>
      </c>
      <c r="AE32" s="5" t="s">
        <v>0</v>
      </c>
      <c r="AF32" s="28">
        <f>IFERROR(B32/Q32,"N.A.")</f>
        <v>4682.9375</v>
      </c>
      <c r="AG32" s="29"/>
      <c r="AH32" s="28">
        <f>IFERROR(D32/S32,"N.A.")</f>
        <v>3870</v>
      </c>
      <c r="AI32" s="29"/>
      <c r="AJ32" s="28">
        <f>IFERROR(F32/U32,"N.A.")</f>
        <v>1935</v>
      </c>
      <c r="AK32" s="29"/>
      <c r="AL32" s="28">
        <f>IFERROR(H32/W32,"N.A.")</f>
        <v>3655</v>
      </c>
      <c r="AM32" s="29"/>
      <c r="AN32" s="28" t="str">
        <f>IFERROR(J32/Y32,"N.A.")</f>
        <v>N.A.</v>
      </c>
      <c r="AO32" s="29"/>
      <c r="AP32" s="28">
        <f>IFERROR(L32/AA32,"N.A.")</f>
        <v>4402.1000000000004</v>
      </c>
      <c r="AQ32" s="29"/>
      <c r="AR32" s="17">
        <f>IFERROR(N32/AC32, "N.A.")</f>
        <v>4402.1000000000004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370230</v>
      </c>
      <c r="C39" s="2"/>
      <c r="D39" s="2"/>
      <c r="E39" s="2"/>
      <c r="F39" s="2"/>
      <c r="G39" s="2"/>
      <c r="H39" s="2">
        <v>143500</v>
      </c>
      <c r="I39" s="2"/>
      <c r="J39" s="2">
        <v>0</v>
      </c>
      <c r="K39" s="2"/>
      <c r="L39" s="1">
        <f t="shared" ref="L39:M42" si="22">B39+D39+F39+H39+J39</f>
        <v>513730</v>
      </c>
      <c r="M39" s="12">
        <f t="shared" si="22"/>
        <v>0</v>
      </c>
      <c r="N39" s="13">
        <f>L39+M39</f>
        <v>513730</v>
      </c>
      <c r="P39" s="3" t="s">
        <v>12</v>
      </c>
      <c r="Q39" s="2">
        <v>287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287</v>
      </c>
      <c r="X39" s="2">
        <v>0</v>
      </c>
      <c r="Y39" s="2">
        <v>287</v>
      </c>
      <c r="Z39" s="2">
        <v>0</v>
      </c>
      <c r="AA39" s="1">
        <f t="shared" ref="AA39:AB42" si="23">Q39+S39+U39+W39+Y39</f>
        <v>861</v>
      </c>
      <c r="AB39" s="12">
        <f t="shared" si="23"/>
        <v>0</v>
      </c>
      <c r="AC39" s="13">
        <f>AA39+AB39</f>
        <v>861</v>
      </c>
      <c r="AE39" s="3" t="s">
        <v>12</v>
      </c>
      <c r="AF39" s="2">
        <f t="shared" ref="AF39:AR42" si="24">IFERROR(B39/Q39, "N.A.")</f>
        <v>1290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500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596.66666666666663</v>
      </c>
      <c r="AQ39" s="16" t="str">
        <f t="shared" si="24"/>
        <v>N.A.</v>
      </c>
      <c r="AR39" s="13">
        <f t="shared" si="24"/>
        <v>596.66666666666663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>
        <v>826560</v>
      </c>
      <c r="C41" s="2">
        <v>6015520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826560</v>
      </c>
      <c r="M41" s="12">
        <f t="shared" si="22"/>
        <v>6015520</v>
      </c>
      <c r="N41" s="13">
        <f>L41+M41</f>
        <v>6842080</v>
      </c>
      <c r="P41" s="3" t="s">
        <v>14</v>
      </c>
      <c r="Q41" s="2">
        <v>574</v>
      </c>
      <c r="R41" s="2">
        <v>1722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574</v>
      </c>
      <c r="AB41" s="12">
        <f t="shared" si="23"/>
        <v>1722</v>
      </c>
      <c r="AC41" s="13">
        <f>AA41+AB41</f>
        <v>2296</v>
      </c>
      <c r="AE41" s="3" t="s">
        <v>14</v>
      </c>
      <c r="AF41" s="2">
        <f t="shared" si="24"/>
        <v>1440</v>
      </c>
      <c r="AG41" s="2">
        <f t="shared" si="24"/>
        <v>3493.3333333333335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1440</v>
      </c>
      <c r="AQ41" s="16">
        <f t="shared" si="24"/>
        <v>3493.3333333333335</v>
      </c>
      <c r="AR41" s="13">
        <f t="shared" si="24"/>
        <v>2980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1196790</v>
      </c>
      <c r="C43" s="2">
        <v>6015520</v>
      </c>
      <c r="D43" s="2"/>
      <c r="E43" s="2"/>
      <c r="F43" s="2"/>
      <c r="G43" s="2"/>
      <c r="H43" s="2">
        <v>143500</v>
      </c>
      <c r="I43" s="2"/>
      <c r="J43" s="2">
        <v>0</v>
      </c>
      <c r="K43" s="2"/>
      <c r="L43" s="1">
        <f t="shared" ref="L43" si="25">B43+D43+F43+H43+J43</f>
        <v>1340290</v>
      </c>
      <c r="M43" s="12">
        <f t="shared" ref="M43" si="26">C43+E43+G43+I43+K43</f>
        <v>6015520</v>
      </c>
      <c r="N43" s="18">
        <f>L43+M43</f>
        <v>7355810</v>
      </c>
      <c r="P43" s="4" t="s">
        <v>16</v>
      </c>
      <c r="Q43" s="2">
        <v>861</v>
      </c>
      <c r="R43" s="2">
        <v>1722</v>
      </c>
      <c r="S43" s="2">
        <v>0</v>
      </c>
      <c r="T43" s="2">
        <v>0</v>
      </c>
      <c r="U43" s="2">
        <v>0</v>
      </c>
      <c r="V43" s="2">
        <v>0</v>
      </c>
      <c r="W43" s="2">
        <v>287</v>
      </c>
      <c r="X43" s="2">
        <v>0</v>
      </c>
      <c r="Y43" s="2">
        <v>287</v>
      </c>
      <c r="Z43" s="2">
        <v>0</v>
      </c>
      <c r="AA43" s="1">
        <f t="shared" ref="AA43" si="27">Q43+S43+U43+W43+Y43</f>
        <v>1435</v>
      </c>
      <c r="AB43" s="12">
        <f t="shared" ref="AB43" si="28">R43+T43+V43+X43+Z43</f>
        <v>1722</v>
      </c>
      <c r="AC43" s="18">
        <f>AA43+AB43</f>
        <v>3157</v>
      </c>
      <c r="AE43" s="4" t="s">
        <v>16</v>
      </c>
      <c r="AF43" s="2">
        <f t="shared" ref="AF43:AO43" si="29">IFERROR(B43/Q43, "N.A.")</f>
        <v>1390</v>
      </c>
      <c r="AG43" s="2">
        <f t="shared" si="29"/>
        <v>3493.3333333333335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500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934</v>
      </c>
      <c r="AQ43" s="16">
        <f t="shared" ref="AQ43" si="31">IFERROR(M43/AB43, "N.A.")</f>
        <v>3493.3333333333335</v>
      </c>
      <c r="AR43" s="13">
        <f t="shared" ref="AR43" si="32">IFERROR(N43/AC43, "N.A.")</f>
        <v>2330</v>
      </c>
    </row>
    <row r="44" spans="1:44" ht="15" customHeight="1" thickBot="1" x14ac:dyDescent="0.3">
      <c r="A44" s="5" t="s">
        <v>0</v>
      </c>
      <c r="B44" s="48">
        <f>B43+C43</f>
        <v>7212310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143500</v>
      </c>
      <c r="I44" s="49"/>
      <c r="J44" s="48">
        <f>J43+K43</f>
        <v>0</v>
      </c>
      <c r="K44" s="49"/>
      <c r="L44" s="48">
        <f>L43+M43</f>
        <v>7355810</v>
      </c>
      <c r="M44" s="50"/>
      <c r="N44" s="19">
        <f>B44+D44+F44+H44+J44</f>
        <v>7355810</v>
      </c>
      <c r="P44" s="5" t="s">
        <v>0</v>
      </c>
      <c r="Q44" s="48">
        <f>Q43+R43</f>
        <v>2583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287</v>
      </c>
      <c r="X44" s="49"/>
      <c r="Y44" s="48">
        <f>Y43+Z43</f>
        <v>287</v>
      </c>
      <c r="Z44" s="49"/>
      <c r="AA44" s="48">
        <f>AA43+AB43</f>
        <v>3157</v>
      </c>
      <c r="AB44" s="50"/>
      <c r="AC44" s="19">
        <f>Q44+S44+U44+W44+Y44</f>
        <v>3157</v>
      </c>
      <c r="AE44" s="5" t="s">
        <v>0</v>
      </c>
      <c r="AF44" s="28">
        <f>IFERROR(B44/Q44,"N.A.")</f>
        <v>2792.2222222222222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500</v>
      </c>
      <c r="AM44" s="29"/>
      <c r="AN44" s="28">
        <f>IFERROR(J44/Y44,"N.A.")</f>
        <v>0</v>
      </c>
      <c r="AO44" s="29"/>
      <c r="AP44" s="28">
        <f>IFERROR(L44/AA44,"N.A.")</f>
        <v>2330</v>
      </c>
      <c r="AQ44" s="29"/>
      <c r="AR44" s="17">
        <f>IFERROR(N44/AC44, "N.A.")</f>
        <v>2330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15240377.999999996</v>
      </c>
      <c r="C15" s="2"/>
      <c r="D15" s="2">
        <v>15301572</v>
      </c>
      <c r="E15" s="2"/>
      <c r="F15" s="2">
        <v>16435409.999999998</v>
      </c>
      <c r="G15" s="2"/>
      <c r="H15" s="2">
        <v>43651215.999999978</v>
      </c>
      <c r="I15" s="2"/>
      <c r="J15" s="2">
        <v>0</v>
      </c>
      <c r="K15" s="2"/>
      <c r="L15" s="1">
        <f t="shared" ref="L15:M18" si="0">B15+D15+F15+H15+J15</f>
        <v>90628575.99999997</v>
      </c>
      <c r="M15" s="12">
        <f t="shared" si="0"/>
        <v>0</v>
      </c>
      <c r="N15" s="13">
        <f>L15+M15</f>
        <v>90628575.99999997</v>
      </c>
      <c r="P15" s="3" t="s">
        <v>12</v>
      </c>
      <c r="Q15" s="2">
        <v>4150</v>
      </c>
      <c r="R15" s="2">
        <v>0</v>
      </c>
      <c r="S15" s="2">
        <v>4087</v>
      </c>
      <c r="T15" s="2">
        <v>0</v>
      </c>
      <c r="U15" s="2">
        <v>2716</v>
      </c>
      <c r="V15" s="2">
        <v>0</v>
      </c>
      <c r="W15" s="2">
        <v>18798</v>
      </c>
      <c r="X15" s="2">
        <v>0</v>
      </c>
      <c r="Y15" s="2">
        <v>3479</v>
      </c>
      <c r="Z15" s="2">
        <v>0</v>
      </c>
      <c r="AA15" s="1">
        <f t="shared" ref="AA15:AB18" si="1">Q15+S15+U15+W15+Y15</f>
        <v>33230</v>
      </c>
      <c r="AB15" s="12">
        <f t="shared" si="1"/>
        <v>0</v>
      </c>
      <c r="AC15" s="13">
        <f>AA15+AB15</f>
        <v>33230</v>
      </c>
      <c r="AE15" s="3" t="s">
        <v>12</v>
      </c>
      <c r="AF15" s="2">
        <f t="shared" ref="AF15:AR18" si="2">IFERROR(B15/Q15, "N.A.")</f>
        <v>3672.3802409638547</v>
      </c>
      <c r="AG15" s="2" t="str">
        <f t="shared" si="2"/>
        <v>N.A.</v>
      </c>
      <c r="AH15" s="2">
        <f t="shared" si="2"/>
        <v>3743.961830193296</v>
      </c>
      <c r="AI15" s="2" t="str">
        <f t="shared" si="2"/>
        <v>N.A.</v>
      </c>
      <c r="AJ15" s="2">
        <f t="shared" si="2"/>
        <v>6051.3291605301911</v>
      </c>
      <c r="AK15" s="2" t="str">
        <f t="shared" si="2"/>
        <v>N.A.</v>
      </c>
      <c r="AL15" s="2">
        <f t="shared" si="2"/>
        <v>2322.1202255559092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2727.3119470358101</v>
      </c>
      <c r="AQ15" s="16" t="str">
        <f t="shared" si="2"/>
        <v>N.A.</v>
      </c>
      <c r="AR15" s="13">
        <f t="shared" si="2"/>
        <v>2727.3119470358101</v>
      </c>
    </row>
    <row r="16" spans="1:44" ht="15" customHeight="1" thickBot="1" x14ac:dyDescent="0.3">
      <c r="A16" s="3" t="s">
        <v>13</v>
      </c>
      <c r="B16" s="2">
        <v>10844891</v>
      </c>
      <c r="C16" s="2">
        <v>2864765.9999999995</v>
      </c>
      <c r="D16" s="2">
        <v>1232552</v>
      </c>
      <c r="E16" s="2">
        <v>366360</v>
      </c>
      <c r="F16" s="2"/>
      <c r="G16" s="2"/>
      <c r="H16" s="2"/>
      <c r="I16" s="2"/>
      <c r="J16" s="2"/>
      <c r="K16" s="2"/>
      <c r="L16" s="1">
        <f t="shared" si="0"/>
        <v>12077443</v>
      </c>
      <c r="M16" s="12">
        <f t="shared" si="0"/>
        <v>3231125.9999999995</v>
      </c>
      <c r="N16" s="13">
        <f>L16+M16</f>
        <v>15308569</v>
      </c>
      <c r="P16" s="3" t="s">
        <v>13</v>
      </c>
      <c r="Q16" s="2">
        <v>6466</v>
      </c>
      <c r="R16" s="2">
        <v>1288</v>
      </c>
      <c r="S16" s="2">
        <v>1093</v>
      </c>
      <c r="T16" s="2">
        <v>213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7559</v>
      </c>
      <c r="AB16" s="12">
        <f t="shared" si="1"/>
        <v>1501</v>
      </c>
      <c r="AC16" s="13">
        <f>AA16+AB16</f>
        <v>9060</v>
      </c>
      <c r="AE16" s="3" t="s">
        <v>13</v>
      </c>
      <c r="AF16" s="2">
        <f t="shared" si="2"/>
        <v>1677.2179090627899</v>
      </c>
      <c r="AG16" s="2">
        <f t="shared" si="2"/>
        <v>2224.1972049689439</v>
      </c>
      <c r="AH16" s="2">
        <f t="shared" si="2"/>
        <v>1127.6779505946936</v>
      </c>
      <c r="AI16" s="2">
        <f t="shared" si="2"/>
        <v>1720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1597.7567138510385</v>
      </c>
      <c r="AQ16" s="16">
        <f t="shared" si="2"/>
        <v>2152.6489007328446</v>
      </c>
      <c r="AR16" s="13">
        <f t="shared" si="2"/>
        <v>1689.6875275938189</v>
      </c>
    </row>
    <row r="17" spans="1:44" ht="15" customHeight="1" thickBot="1" x14ac:dyDescent="0.3">
      <c r="A17" s="3" t="s">
        <v>14</v>
      </c>
      <c r="B17" s="2">
        <v>39799331</v>
      </c>
      <c r="C17" s="2">
        <v>311256429.99999994</v>
      </c>
      <c r="D17" s="2">
        <v>18728206.000000007</v>
      </c>
      <c r="E17" s="2">
        <v>3456994.9999999995</v>
      </c>
      <c r="F17" s="2"/>
      <c r="G17" s="2">
        <v>42103240</v>
      </c>
      <c r="H17" s="2"/>
      <c r="I17" s="2">
        <v>14541880.000000002</v>
      </c>
      <c r="J17" s="2">
        <v>0</v>
      </c>
      <c r="K17" s="2"/>
      <c r="L17" s="1">
        <f t="shared" si="0"/>
        <v>58527537.000000007</v>
      </c>
      <c r="M17" s="12">
        <f t="shared" si="0"/>
        <v>371358544.99999994</v>
      </c>
      <c r="N17" s="13">
        <f>L17+M17</f>
        <v>429886081.99999994</v>
      </c>
      <c r="P17" s="3" t="s">
        <v>14</v>
      </c>
      <c r="Q17" s="2">
        <v>14221</v>
      </c>
      <c r="R17" s="2">
        <v>50088</v>
      </c>
      <c r="S17" s="2">
        <v>3761</v>
      </c>
      <c r="T17" s="2">
        <v>817</v>
      </c>
      <c r="U17" s="2">
        <v>0</v>
      </c>
      <c r="V17" s="2">
        <v>4028</v>
      </c>
      <c r="W17" s="2">
        <v>0</v>
      </c>
      <c r="X17" s="2">
        <v>4439</v>
      </c>
      <c r="Y17" s="2">
        <v>4541</v>
      </c>
      <c r="Z17" s="2">
        <v>0</v>
      </c>
      <c r="AA17" s="1">
        <f t="shared" si="1"/>
        <v>22523</v>
      </c>
      <c r="AB17" s="12">
        <f t="shared" si="1"/>
        <v>59372</v>
      </c>
      <c r="AC17" s="13">
        <f>AA17+AB17</f>
        <v>81895</v>
      </c>
      <c r="AE17" s="3" t="s">
        <v>14</v>
      </c>
      <c r="AF17" s="2">
        <f t="shared" si="2"/>
        <v>2798.6309682863371</v>
      </c>
      <c r="AG17" s="2">
        <f t="shared" si="2"/>
        <v>6214.1916227439697</v>
      </c>
      <c r="AH17" s="2">
        <f t="shared" si="2"/>
        <v>4979.5814942834377</v>
      </c>
      <c r="AI17" s="2">
        <f t="shared" si="2"/>
        <v>4231.3280293757643</v>
      </c>
      <c r="AJ17" s="2" t="str">
        <f t="shared" si="2"/>
        <v>N.A.</v>
      </c>
      <c r="AK17" s="2">
        <f t="shared" si="2"/>
        <v>10452.641509433963</v>
      </c>
      <c r="AL17" s="2" t="str">
        <f t="shared" si="2"/>
        <v>N.A.</v>
      </c>
      <c r="AM17" s="2">
        <f t="shared" si="2"/>
        <v>3275.9360216264927</v>
      </c>
      <c r="AN17" s="2">
        <f t="shared" si="2"/>
        <v>0</v>
      </c>
      <c r="AO17" s="2" t="str">
        <f t="shared" si="2"/>
        <v>N.A.</v>
      </c>
      <c r="AP17" s="15">
        <f t="shared" si="2"/>
        <v>2598.567553167873</v>
      </c>
      <c r="AQ17" s="16">
        <f t="shared" si="2"/>
        <v>6254.7757360371879</v>
      </c>
      <c r="AR17" s="13">
        <f t="shared" si="2"/>
        <v>5249.2347762378649</v>
      </c>
    </row>
    <row r="18" spans="1:44" ht="15" customHeight="1" thickBot="1" x14ac:dyDescent="0.3">
      <c r="A18" s="3" t="s">
        <v>15</v>
      </c>
      <c r="B18" s="2">
        <v>10865952</v>
      </c>
      <c r="C18" s="2">
        <v>1575519.9999999998</v>
      </c>
      <c r="D18" s="2">
        <v>2555733</v>
      </c>
      <c r="E18" s="2">
        <v>1062530</v>
      </c>
      <c r="F18" s="2"/>
      <c r="G18" s="2">
        <v>5378740.0000000009</v>
      </c>
      <c r="H18" s="2">
        <v>3897062.9999999995</v>
      </c>
      <c r="I18" s="2"/>
      <c r="J18" s="2">
        <v>0</v>
      </c>
      <c r="K18" s="2"/>
      <c r="L18" s="1">
        <f t="shared" si="0"/>
        <v>17318748</v>
      </c>
      <c r="M18" s="12">
        <f t="shared" si="0"/>
        <v>8016790.0000000009</v>
      </c>
      <c r="N18" s="13">
        <f>L18+M18</f>
        <v>25335538</v>
      </c>
      <c r="P18" s="3" t="s">
        <v>15</v>
      </c>
      <c r="Q18" s="2">
        <v>4429</v>
      </c>
      <c r="R18" s="2">
        <v>402</v>
      </c>
      <c r="S18" s="2">
        <v>970</v>
      </c>
      <c r="T18" s="2">
        <v>210</v>
      </c>
      <c r="U18" s="2">
        <v>0</v>
      </c>
      <c r="V18" s="2">
        <v>1376</v>
      </c>
      <c r="W18" s="2">
        <v>4070</v>
      </c>
      <c r="X18" s="2">
        <v>0</v>
      </c>
      <c r="Y18" s="2">
        <v>2502</v>
      </c>
      <c r="Z18" s="2">
        <v>0</v>
      </c>
      <c r="AA18" s="1">
        <f t="shared" si="1"/>
        <v>11971</v>
      </c>
      <c r="AB18" s="12">
        <f t="shared" si="1"/>
        <v>1988</v>
      </c>
      <c r="AC18" s="18">
        <f>AA18+AB18</f>
        <v>13959</v>
      </c>
      <c r="AE18" s="3" t="s">
        <v>15</v>
      </c>
      <c r="AF18" s="2">
        <f t="shared" si="2"/>
        <v>2453.3646421314065</v>
      </c>
      <c r="AG18" s="2">
        <f t="shared" si="2"/>
        <v>3919.2039800995021</v>
      </c>
      <c r="AH18" s="2">
        <f t="shared" si="2"/>
        <v>2634.7762886597939</v>
      </c>
      <c r="AI18" s="2">
        <f t="shared" si="2"/>
        <v>5059.666666666667</v>
      </c>
      <c r="AJ18" s="2" t="str">
        <f t="shared" si="2"/>
        <v>N.A.</v>
      </c>
      <c r="AK18" s="2">
        <f t="shared" si="2"/>
        <v>3908.9680232558148</v>
      </c>
      <c r="AL18" s="2">
        <f t="shared" si="2"/>
        <v>957.50933660933651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1446.7252526940106</v>
      </c>
      <c r="AQ18" s="16">
        <f t="shared" si="2"/>
        <v>4032.5905432595578</v>
      </c>
      <c r="AR18" s="13">
        <f t="shared" si="2"/>
        <v>1814.996632996633</v>
      </c>
    </row>
    <row r="19" spans="1:44" ht="15" customHeight="1" thickBot="1" x14ac:dyDescent="0.3">
      <c r="A19" s="4" t="s">
        <v>16</v>
      </c>
      <c r="B19" s="2">
        <v>76750551.999999985</v>
      </c>
      <c r="C19" s="2">
        <v>315696716.00000006</v>
      </c>
      <c r="D19" s="2">
        <v>37818063</v>
      </c>
      <c r="E19" s="2">
        <v>4885885</v>
      </c>
      <c r="F19" s="2">
        <v>16435409.999999998</v>
      </c>
      <c r="G19" s="2">
        <v>47481979.999999993</v>
      </c>
      <c r="H19" s="2">
        <v>47548279.000000007</v>
      </c>
      <c r="I19" s="2">
        <v>14541880.000000002</v>
      </c>
      <c r="J19" s="2">
        <v>0</v>
      </c>
      <c r="K19" s="2"/>
      <c r="L19" s="1">
        <f t="shared" ref="L19" si="3">B19+D19+F19+H19+J19</f>
        <v>178552304</v>
      </c>
      <c r="M19" s="12">
        <f t="shared" ref="M19" si="4">C19+E19+G19+I19+K19</f>
        <v>382606461.00000006</v>
      </c>
      <c r="N19" s="18">
        <f>L19+M19</f>
        <v>561158765</v>
      </c>
      <c r="P19" s="4" t="s">
        <v>16</v>
      </c>
      <c r="Q19" s="2">
        <v>29266</v>
      </c>
      <c r="R19" s="2">
        <v>51778</v>
      </c>
      <c r="S19" s="2">
        <v>9911</v>
      </c>
      <c r="T19" s="2">
        <v>1240</v>
      </c>
      <c r="U19" s="2">
        <v>2716</v>
      </c>
      <c r="V19" s="2">
        <v>5404</v>
      </c>
      <c r="W19" s="2">
        <v>22868</v>
      </c>
      <c r="X19" s="2">
        <v>4439</v>
      </c>
      <c r="Y19" s="2">
        <v>10522</v>
      </c>
      <c r="Z19" s="2">
        <v>0</v>
      </c>
      <c r="AA19" s="1">
        <f t="shared" ref="AA19" si="5">Q19+S19+U19+W19+Y19</f>
        <v>75283</v>
      </c>
      <c r="AB19" s="12">
        <f t="shared" ref="AB19" si="6">R19+T19+V19+X19+Z19</f>
        <v>62861</v>
      </c>
      <c r="AC19" s="13">
        <f>AA19+AB19</f>
        <v>138144</v>
      </c>
      <c r="AE19" s="4" t="s">
        <v>16</v>
      </c>
      <c r="AF19" s="2">
        <f t="shared" ref="AF19:AO19" si="7">IFERROR(B19/Q19, "N.A.")</f>
        <v>2622.5159570833043</v>
      </c>
      <c r="AG19" s="2">
        <f t="shared" si="7"/>
        <v>6097.120707636449</v>
      </c>
      <c r="AH19" s="2">
        <f t="shared" si="7"/>
        <v>3815.7666229442034</v>
      </c>
      <c r="AI19" s="2">
        <f t="shared" si="7"/>
        <v>3940.2298387096776</v>
      </c>
      <c r="AJ19" s="2">
        <f t="shared" si="7"/>
        <v>6051.3291605301911</v>
      </c>
      <c r="AK19" s="2">
        <f t="shared" si="7"/>
        <v>8786.4507772020715</v>
      </c>
      <c r="AL19" s="2">
        <f t="shared" si="7"/>
        <v>2079.2495627077142</v>
      </c>
      <c r="AM19" s="2">
        <f t="shared" si="7"/>
        <v>3275.9360216264927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2371.7479909142835</v>
      </c>
      <c r="AQ19" s="16">
        <f t="shared" ref="AQ19" si="9">IFERROR(M19/AB19, "N.A.")</f>
        <v>6086.5474777684103</v>
      </c>
      <c r="AR19" s="13">
        <f t="shared" ref="AR19" si="10">IFERROR(N19/AC19, "N.A.")</f>
        <v>4062.1291188904333</v>
      </c>
    </row>
    <row r="20" spans="1:44" ht="15" customHeight="1" thickBot="1" x14ac:dyDescent="0.3">
      <c r="A20" s="5" t="s">
        <v>0</v>
      </c>
      <c r="B20" s="48">
        <f>B19+C19</f>
        <v>392447268.00000006</v>
      </c>
      <c r="C20" s="49"/>
      <c r="D20" s="48">
        <f>D19+E19</f>
        <v>42703948</v>
      </c>
      <c r="E20" s="49"/>
      <c r="F20" s="48">
        <f>F19+G19</f>
        <v>63917389.999999993</v>
      </c>
      <c r="G20" s="49"/>
      <c r="H20" s="48">
        <f>H19+I19</f>
        <v>62090159.000000007</v>
      </c>
      <c r="I20" s="49"/>
      <c r="J20" s="48">
        <f>J19+K19</f>
        <v>0</v>
      </c>
      <c r="K20" s="49"/>
      <c r="L20" s="48">
        <f>L19+M19</f>
        <v>561158765</v>
      </c>
      <c r="M20" s="50"/>
      <c r="N20" s="19">
        <f>B20+D20+F20+H20+J20</f>
        <v>561158765.00000012</v>
      </c>
      <c r="P20" s="5" t="s">
        <v>0</v>
      </c>
      <c r="Q20" s="48">
        <f>Q19+R19</f>
        <v>81044</v>
      </c>
      <c r="R20" s="49"/>
      <c r="S20" s="48">
        <f>S19+T19</f>
        <v>11151</v>
      </c>
      <c r="T20" s="49"/>
      <c r="U20" s="48">
        <f>U19+V19</f>
        <v>8120</v>
      </c>
      <c r="V20" s="49"/>
      <c r="W20" s="48">
        <f>W19+X19</f>
        <v>27307</v>
      </c>
      <c r="X20" s="49"/>
      <c r="Y20" s="48">
        <f>Y19+Z19</f>
        <v>10522</v>
      </c>
      <c r="Z20" s="49"/>
      <c r="AA20" s="48">
        <f>AA19+AB19</f>
        <v>138144</v>
      </c>
      <c r="AB20" s="49"/>
      <c r="AC20" s="20">
        <f>Q20+S20+U20+W20+Y20</f>
        <v>138144</v>
      </c>
      <c r="AE20" s="5" t="s">
        <v>0</v>
      </c>
      <c r="AF20" s="28">
        <f>IFERROR(B20/Q20,"N.A.")</f>
        <v>4842.3975618182722</v>
      </c>
      <c r="AG20" s="29"/>
      <c r="AH20" s="28">
        <f>IFERROR(D20/S20,"N.A.")</f>
        <v>3829.6070307595733</v>
      </c>
      <c r="AI20" s="29"/>
      <c r="AJ20" s="28">
        <f>IFERROR(F20/U20,"N.A.")</f>
        <v>7871.5997536945806</v>
      </c>
      <c r="AK20" s="29"/>
      <c r="AL20" s="28">
        <f>IFERROR(H20/W20,"N.A.")</f>
        <v>2273.781777566192</v>
      </c>
      <c r="AM20" s="29"/>
      <c r="AN20" s="28">
        <f>IFERROR(J20/Y20,"N.A.")</f>
        <v>0</v>
      </c>
      <c r="AO20" s="29"/>
      <c r="AP20" s="28">
        <f>IFERROR(L20/AA20,"N.A.")</f>
        <v>4062.1291188904333</v>
      </c>
      <c r="AQ20" s="29"/>
      <c r="AR20" s="17">
        <f>IFERROR(N20/AC20, "N.A.")</f>
        <v>4062.1291188904343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14537327.999999998</v>
      </c>
      <c r="C27" s="2"/>
      <c r="D27" s="2">
        <v>14251967.000000002</v>
      </c>
      <c r="E27" s="2"/>
      <c r="F27" s="2">
        <v>14635510</v>
      </c>
      <c r="G27" s="2"/>
      <c r="H27" s="2">
        <v>25172616.999999996</v>
      </c>
      <c r="I27" s="2"/>
      <c r="J27" s="2">
        <v>0</v>
      </c>
      <c r="K27" s="2"/>
      <c r="L27" s="1">
        <f t="shared" ref="L27:M30" si="11">B27+D27+F27+H27+J27</f>
        <v>68597422</v>
      </c>
      <c r="M27" s="12">
        <f t="shared" si="11"/>
        <v>0</v>
      </c>
      <c r="N27" s="13">
        <f>L27+M27</f>
        <v>68597422</v>
      </c>
      <c r="P27" s="3" t="s">
        <v>12</v>
      </c>
      <c r="Q27" s="2">
        <v>3767</v>
      </c>
      <c r="R27" s="2">
        <v>0</v>
      </c>
      <c r="S27" s="2">
        <v>3329</v>
      </c>
      <c r="T27" s="2">
        <v>0</v>
      </c>
      <c r="U27" s="2">
        <v>2374</v>
      </c>
      <c r="V27" s="2">
        <v>0</v>
      </c>
      <c r="W27" s="2">
        <v>7689</v>
      </c>
      <c r="X27" s="2">
        <v>0</v>
      </c>
      <c r="Y27" s="2">
        <v>910</v>
      </c>
      <c r="Z27" s="2">
        <v>0</v>
      </c>
      <c r="AA27" s="1">
        <f t="shared" ref="AA27:AB30" si="12">Q27+S27+U27+W27+Y27</f>
        <v>18069</v>
      </c>
      <c r="AB27" s="12">
        <f t="shared" si="12"/>
        <v>0</v>
      </c>
      <c r="AC27" s="13">
        <f>AA27+AB27</f>
        <v>18069</v>
      </c>
      <c r="AE27" s="3" t="s">
        <v>12</v>
      </c>
      <c r="AF27" s="2">
        <f t="shared" ref="AF27:AR30" si="13">IFERROR(B27/Q27, "N.A.")</f>
        <v>3859.1260950358369</v>
      </c>
      <c r="AG27" s="2" t="str">
        <f t="shared" si="13"/>
        <v>N.A.</v>
      </c>
      <c r="AH27" s="2">
        <f t="shared" si="13"/>
        <v>4281.1556022829682</v>
      </c>
      <c r="AI27" s="2" t="str">
        <f t="shared" si="13"/>
        <v>N.A.</v>
      </c>
      <c r="AJ27" s="2">
        <f t="shared" si="13"/>
        <v>6164.9157540016849</v>
      </c>
      <c r="AK27" s="2" t="str">
        <f t="shared" si="13"/>
        <v>N.A.</v>
      </c>
      <c r="AL27" s="2">
        <f t="shared" si="13"/>
        <v>3273.8479646247883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3796.4149648569373</v>
      </c>
      <c r="AQ27" s="16" t="str">
        <f t="shared" si="13"/>
        <v>N.A.</v>
      </c>
      <c r="AR27" s="13">
        <f t="shared" si="13"/>
        <v>3796.4149648569373</v>
      </c>
    </row>
    <row r="28" spans="1:44" ht="15" customHeight="1" thickBot="1" x14ac:dyDescent="0.3">
      <c r="A28" s="3" t="s">
        <v>13</v>
      </c>
      <c r="B28" s="2">
        <v>2649300</v>
      </c>
      <c r="C28" s="2">
        <v>1082800.0000000002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2649300</v>
      </c>
      <c r="M28" s="12">
        <f t="shared" si="11"/>
        <v>1082800.0000000002</v>
      </c>
      <c r="N28" s="13">
        <f>L28+M28</f>
        <v>3732100</v>
      </c>
      <c r="P28" s="3" t="s">
        <v>13</v>
      </c>
      <c r="Q28" s="2">
        <v>1332</v>
      </c>
      <c r="R28" s="2">
        <v>212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1332</v>
      </c>
      <c r="AB28" s="12">
        <f t="shared" si="12"/>
        <v>212</v>
      </c>
      <c r="AC28" s="13">
        <f>AA28+AB28</f>
        <v>1544</v>
      </c>
      <c r="AE28" s="3" t="s">
        <v>13</v>
      </c>
      <c r="AF28" s="2">
        <f t="shared" si="13"/>
        <v>1988.963963963964</v>
      </c>
      <c r="AG28" s="2">
        <f t="shared" si="13"/>
        <v>5107.5471698113215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1988.963963963964</v>
      </c>
      <c r="AQ28" s="16">
        <f t="shared" si="13"/>
        <v>5107.5471698113215</v>
      </c>
      <c r="AR28" s="13">
        <f t="shared" si="13"/>
        <v>2417.1632124352332</v>
      </c>
    </row>
    <row r="29" spans="1:44" ht="15" customHeight="1" thickBot="1" x14ac:dyDescent="0.3">
      <c r="A29" s="3" t="s">
        <v>14</v>
      </c>
      <c r="B29" s="2">
        <v>27776156</v>
      </c>
      <c r="C29" s="2">
        <v>194353759.99999994</v>
      </c>
      <c r="D29" s="2">
        <v>13369636</v>
      </c>
      <c r="E29" s="2">
        <v>2480495.0000000005</v>
      </c>
      <c r="F29" s="2"/>
      <c r="G29" s="2">
        <v>29588750.000000004</v>
      </c>
      <c r="H29" s="2"/>
      <c r="I29" s="2">
        <v>7163560.0000000009</v>
      </c>
      <c r="J29" s="2">
        <v>0</v>
      </c>
      <c r="K29" s="2"/>
      <c r="L29" s="1">
        <f t="shared" si="11"/>
        <v>41145792</v>
      </c>
      <c r="M29" s="12">
        <f t="shared" si="11"/>
        <v>233586564.99999994</v>
      </c>
      <c r="N29" s="13">
        <f>L29+M29</f>
        <v>274732356.99999994</v>
      </c>
      <c r="P29" s="3" t="s">
        <v>14</v>
      </c>
      <c r="Q29" s="2">
        <v>9098</v>
      </c>
      <c r="R29" s="2">
        <v>31048</v>
      </c>
      <c r="S29" s="2">
        <v>2385</v>
      </c>
      <c r="T29" s="2">
        <v>558</v>
      </c>
      <c r="U29" s="2">
        <v>0</v>
      </c>
      <c r="V29" s="2">
        <v>2694</v>
      </c>
      <c r="W29" s="2">
        <v>0</v>
      </c>
      <c r="X29" s="2">
        <v>2068</v>
      </c>
      <c r="Y29" s="2">
        <v>2135</v>
      </c>
      <c r="Z29" s="2">
        <v>0</v>
      </c>
      <c r="AA29" s="1">
        <f t="shared" si="12"/>
        <v>13618</v>
      </c>
      <c r="AB29" s="12">
        <f t="shared" si="12"/>
        <v>36368</v>
      </c>
      <c r="AC29" s="13">
        <f>AA29+AB29</f>
        <v>49986</v>
      </c>
      <c r="AE29" s="3" t="s">
        <v>14</v>
      </c>
      <c r="AF29" s="2">
        <f t="shared" si="13"/>
        <v>3052.9958232578588</v>
      </c>
      <c r="AG29" s="2">
        <f t="shared" si="13"/>
        <v>6259.7835609379008</v>
      </c>
      <c r="AH29" s="2">
        <f t="shared" si="13"/>
        <v>5605.7174004192875</v>
      </c>
      <c r="AI29" s="2">
        <f t="shared" si="13"/>
        <v>4445.3315412186384</v>
      </c>
      <c r="AJ29" s="2" t="str">
        <f t="shared" si="13"/>
        <v>N.A.</v>
      </c>
      <c r="AK29" s="2">
        <f t="shared" si="13"/>
        <v>10983.203414996289</v>
      </c>
      <c r="AL29" s="2" t="str">
        <f t="shared" si="13"/>
        <v>N.A.</v>
      </c>
      <c r="AM29" s="2">
        <f t="shared" si="13"/>
        <v>3464.0038684719539</v>
      </c>
      <c r="AN29" s="2">
        <f t="shared" si="13"/>
        <v>0</v>
      </c>
      <c r="AO29" s="2" t="str">
        <f t="shared" si="13"/>
        <v>N.A.</v>
      </c>
      <c r="AP29" s="15">
        <f t="shared" si="13"/>
        <v>3021.4269349390511</v>
      </c>
      <c r="AQ29" s="16">
        <f t="shared" si="13"/>
        <v>6422.8597943246796</v>
      </c>
      <c r="AR29" s="13">
        <f t="shared" si="13"/>
        <v>5496.1860721001867</v>
      </c>
    </row>
    <row r="30" spans="1:44" ht="15" customHeight="1" thickBot="1" x14ac:dyDescent="0.3">
      <c r="A30" s="3" t="s">
        <v>15</v>
      </c>
      <c r="B30" s="2">
        <v>10694640</v>
      </c>
      <c r="C30" s="2">
        <v>1575519.9999999998</v>
      </c>
      <c r="D30" s="2">
        <v>2534405</v>
      </c>
      <c r="E30" s="2">
        <v>1062530</v>
      </c>
      <c r="F30" s="2"/>
      <c r="G30" s="2">
        <v>5378740.0000000009</v>
      </c>
      <c r="H30" s="2">
        <v>3799023.0000000005</v>
      </c>
      <c r="I30" s="2"/>
      <c r="J30" s="2">
        <v>0</v>
      </c>
      <c r="K30" s="2"/>
      <c r="L30" s="1">
        <f t="shared" si="11"/>
        <v>17028068</v>
      </c>
      <c r="M30" s="12">
        <f t="shared" si="11"/>
        <v>8016790.0000000009</v>
      </c>
      <c r="N30" s="13">
        <f>L30+M30</f>
        <v>25044858</v>
      </c>
      <c r="P30" s="3" t="s">
        <v>15</v>
      </c>
      <c r="Q30" s="2">
        <v>4159</v>
      </c>
      <c r="R30" s="2">
        <v>402</v>
      </c>
      <c r="S30" s="2">
        <v>908</v>
      </c>
      <c r="T30" s="2">
        <v>210</v>
      </c>
      <c r="U30" s="2">
        <v>0</v>
      </c>
      <c r="V30" s="2">
        <v>1376</v>
      </c>
      <c r="W30" s="2">
        <v>3726</v>
      </c>
      <c r="X30" s="2">
        <v>0</v>
      </c>
      <c r="Y30" s="2">
        <v>1573</v>
      </c>
      <c r="Z30" s="2">
        <v>0</v>
      </c>
      <c r="AA30" s="1">
        <f t="shared" si="12"/>
        <v>10366</v>
      </c>
      <c r="AB30" s="12">
        <f t="shared" si="12"/>
        <v>1988</v>
      </c>
      <c r="AC30" s="18">
        <f>AA30+AB30</f>
        <v>12354</v>
      </c>
      <c r="AE30" s="3" t="s">
        <v>15</v>
      </c>
      <c r="AF30" s="2">
        <f t="shared" si="13"/>
        <v>2571.4450589083913</v>
      </c>
      <c r="AG30" s="2">
        <f t="shared" si="13"/>
        <v>3919.2039800995021</v>
      </c>
      <c r="AH30" s="2">
        <f t="shared" si="13"/>
        <v>2791.1949339207049</v>
      </c>
      <c r="AI30" s="2">
        <f t="shared" si="13"/>
        <v>5059.666666666667</v>
      </c>
      <c r="AJ30" s="2" t="str">
        <f t="shared" si="13"/>
        <v>N.A.</v>
      </c>
      <c r="AK30" s="2">
        <f t="shared" si="13"/>
        <v>3908.9680232558148</v>
      </c>
      <c r="AL30" s="2">
        <f t="shared" si="13"/>
        <v>1019.5982286634462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1642.6845456299441</v>
      </c>
      <c r="AQ30" s="16">
        <f t="shared" si="13"/>
        <v>4032.5905432595578</v>
      </c>
      <c r="AR30" s="13">
        <f t="shared" si="13"/>
        <v>2027.2671199611461</v>
      </c>
    </row>
    <row r="31" spans="1:44" ht="15" customHeight="1" thickBot="1" x14ac:dyDescent="0.3">
      <c r="A31" s="4" t="s">
        <v>16</v>
      </c>
      <c r="B31" s="2">
        <v>55657424.000000007</v>
      </c>
      <c r="C31" s="2">
        <v>197012080</v>
      </c>
      <c r="D31" s="2">
        <v>30156007.999999996</v>
      </c>
      <c r="E31" s="2">
        <v>3543025</v>
      </c>
      <c r="F31" s="2">
        <v>14635510</v>
      </c>
      <c r="G31" s="2">
        <v>34967489.999999993</v>
      </c>
      <c r="H31" s="2">
        <v>28971640</v>
      </c>
      <c r="I31" s="2">
        <v>7163560.0000000009</v>
      </c>
      <c r="J31" s="2">
        <v>0</v>
      </c>
      <c r="K31" s="2"/>
      <c r="L31" s="1">
        <f t="shared" ref="L31" si="14">B31+D31+F31+H31+J31</f>
        <v>129420582</v>
      </c>
      <c r="M31" s="12">
        <f t="shared" ref="M31" si="15">C31+E31+G31+I31+K31</f>
        <v>242686155</v>
      </c>
      <c r="N31" s="18">
        <f>L31+M31</f>
        <v>372106737</v>
      </c>
      <c r="P31" s="4" t="s">
        <v>16</v>
      </c>
      <c r="Q31" s="2">
        <v>18356</v>
      </c>
      <c r="R31" s="2">
        <v>31662</v>
      </c>
      <c r="S31" s="2">
        <v>6622</v>
      </c>
      <c r="T31" s="2">
        <v>768</v>
      </c>
      <c r="U31" s="2">
        <v>2374</v>
      </c>
      <c r="V31" s="2">
        <v>4070</v>
      </c>
      <c r="W31" s="2">
        <v>11415</v>
      </c>
      <c r="X31" s="2">
        <v>2068</v>
      </c>
      <c r="Y31" s="2">
        <v>4618</v>
      </c>
      <c r="Z31" s="2">
        <v>0</v>
      </c>
      <c r="AA31" s="1">
        <f t="shared" ref="AA31" si="16">Q31+S31+U31+W31+Y31</f>
        <v>43385</v>
      </c>
      <c r="AB31" s="12">
        <f t="shared" ref="AB31" si="17">R31+T31+V31+X31+Z31</f>
        <v>38568</v>
      </c>
      <c r="AC31" s="13">
        <f>AA31+AB31</f>
        <v>81953</v>
      </c>
      <c r="AE31" s="4" t="s">
        <v>16</v>
      </c>
      <c r="AF31" s="2">
        <f t="shared" ref="AF31:AO31" si="18">IFERROR(B31/Q31, "N.A.")</f>
        <v>3032.1106994988018</v>
      </c>
      <c r="AG31" s="2">
        <f t="shared" si="18"/>
        <v>6222.3510833175415</v>
      </c>
      <c r="AH31" s="2">
        <f t="shared" si="18"/>
        <v>4553.9124131682265</v>
      </c>
      <c r="AI31" s="2">
        <f t="shared" si="18"/>
        <v>4613.313802083333</v>
      </c>
      <c r="AJ31" s="2">
        <f t="shared" si="18"/>
        <v>6164.9157540016849</v>
      </c>
      <c r="AK31" s="2">
        <f t="shared" si="18"/>
        <v>8591.5208845208836</v>
      </c>
      <c r="AL31" s="2">
        <f t="shared" si="18"/>
        <v>2538.0324134910206</v>
      </c>
      <c r="AM31" s="2">
        <f t="shared" si="18"/>
        <v>3464.0038684719539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2983.0720756021665</v>
      </c>
      <c r="AQ31" s="16">
        <f t="shared" ref="AQ31" si="20">IFERROR(M31/AB31, "N.A.")</f>
        <v>6292.4226042314876</v>
      </c>
      <c r="AR31" s="13">
        <f t="shared" ref="AR31" si="21">IFERROR(N31/AC31, "N.A.")</f>
        <v>4540.4895122814296</v>
      </c>
    </row>
    <row r="32" spans="1:44" ht="15" customHeight="1" thickBot="1" x14ac:dyDescent="0.3">
      <c r="A32" s="5" t="s">
        <v>0</v>
      </c>
      <c r="B32" s="48">
        <f>B31+C31</f>
        <v>252669504</v>
      </c>
      <c r="C32" s="49"/>
      <c r="D32" s="48">
        <f>D31+E31</f>
        <v>33699033</v>
      </c>
      <c r="E32" s="49"/>
      <c r="F32" s="48">
        <f>F31+G31</f>
        <v>49602999.999999993</v>
      </c>
      <c r="G32" s="49"/>
      <c r="H32" s="48">
        <f>H31+I31</f>
        <v>36135200</v>
      </c>
      <c r="I32" s="49"/>
      <c r="J32" s="48">
        <f>J31+K31</f>
        <v>0</v>
      </c>
      <c r="K32" s="49"/>
      <c r="L32" s="48">
        <f>L31+M31</f>
        <v>372106737</v>
      </c>
      <c r="M32" s="50"/>
      <c r="N32" s="19">
        <f>B32+D32+F32+H32+J32</f>
        <v>372106737</v>
      </c>
      <c r="P32" s="5" t="s">
        <v>0</v>
      </c>
      <c r="Q32" s="48">
        <f>Q31+R31</f>
        <v>50018</v>
      </c>
      <c r="R32" s="49"/>
      <c r="S32" s="48">
        <f>S31+T31</f>
        <v>7390</v>
      </c>
      <c r="T32" s="49"/>
      <c r="U32" s="48">
        <f>U31+V31</f>
        <v>6444</v>
      </c>
      <c r="V32" s="49"/>
      <c r="W32" s="48">
        <f>W31+X31</f>
        <v>13483</v>
      </c>
      <c r="X32" s="49"/>
      <c r="Y32" s="48">
        <f>Y31+Z31</f>
        <v>4618</v>
      </c>
      <c r="Z32" s="49"/>
      <c r="AA32" s="48">
        <f>AA31+AB31</f>
        <v>81953</v>
      </c>
      <c r="AB32" s="49"/>
      <c r="AC32" s="20">
        <f>Q32+S32+U32+W32+Y32</f>
        <v>81953</v>
      </c>
      <c r="AE32" s="5" t="s">
        <v>0</v>
      </c>
      <c r="AF32" s="28">
        <f>IFERROR(B32/Q32,"N.A.")</f>
        <v>5051.5715142548679</v>
      </c>
      <c r="AG32" s="29"/>
      <c r="AH32" s="28">
        <f>IFERROR(D32/S32,"N.A.")</f>
        <v>4560.0856562922872</v>
      </c>
      <c r="AI32" s="29"/>
      <c r="AJ32" s="28">
        <f>IFERROR(F32/U32,"N.A.")</f>
        <v>7697.548106765983</v>
      </c>
      <c r="AK32" s="29"/>
      <c r="AL32" s="28">
        <f>IFERROR(H32/W32,"N.A.")</f>
        <v>2680.0563672773123</v>
      </c>
      <c r="AM32" s="29"/>
      <c r="AN32" s="28">
        <f>IFERROR(J32/Y32,"N.A.")</f>
        <v>0</v>
      </c>
      <c r="AO32" s="29"/>
      <c r="AP32" s="28">
        <f>IFERROR(L32/AA32,"N.A.")</f>
        <v>4540.4895122814296</v>
      </c>
      <c r="AQ32" s="29"/>
      <c r="AR32" s="17">
        <f>IFERROR(N32/AC32, "N.A.")</f>
        <v>4540.4895122814296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703050</v>
      </c>
      <c r="C39" s="2"/>
      <c r="D39" s="2">
        <v>1049605</v>
      </c>
      <c r="E39" s="2"/>
      <c r="F39" s="2">
        <v>1799900</v>
      </c>
      <c r="G39" s="2"/>
      <c r="H39" s="2">
        <v>18478599</v>
      </c>
      <c r="I39" s="2"/>
      <c r="J39" s="2">
        <v>0</v>
      </c>
      <c r="K39" s="2"/>
      <c r="L39" s="1">
        <f t="shared" ref="L39:M42" si="22">B39+D39+F39+H39+J39</f>
        <v>22031154</v>
      </c>
      <c r="M39" s="12">
        <f t="shared" si="22"/>
        <v>0</v>
      </c>
      <c r="N39" s="13">
        <f>L39+M39</f>
        <v>22031154</v>
      </c>
      <c r="P39" s="3" t="s">
        <v>12</v>
      </c>
      <c r="Q39" s="2">
        <v>383</v>
      </c>
      <c r="R39" s="2">
        <v>0</v>
      </c>
      <c r="S39" s="2">
        <v>758</v>
      </c>
      <c r="T39" s="2">
        <v>0</v>
      </c>
      <c r="U39" s="2">
        <v>342</v>
      </c>
      <c r="V39" s="2">
        <v>0</v>
      </c>
      <c r="W39" s="2">
        <v>11109</v>
      </c>
      <c r="X39" s="2">
        <v>0</v>
      </c>
      <c r="Y39" s="2">
        <v>2569</v>
      </c>
      <c r="Z39" s="2">
        <v>0</v>
      </c>
      <c r="AA39" s="1">
        <f t="shared" ref="AA39:AB42" si="23">Q39+S39+U39+W39+Y39</f>
        <v>15161</v>
      </c>
      <c r="AB39" s="12">
        <f t="shared" si="23"/>
        <v>0</v>
      </c>
      <c r="AC39" s="13">
        <f>AA39+AB39</f>
        <v>15161</v>
      </c>
      <c r="AE39" s="3" t="s">
        <v>12</v>
      </c>
      <c r="AF39" s="2">
        <f t="shared" ref="AF39:AR42" si="24">IFERROR(B39/Q39, "N.A.")</f>
        <v>1835.639686684073</v>
      </c>
      <c r="AG39" s="2" t="str">
        <f t="shared" si="24"/>
        <v>N.A.</v>
      </c>
      <c r="AH39" s="2">
        <f t="shared" si="24"/>
        <v>1384.703166226913</v>
      </c>
      <c r="AI39" s="2" t="str">
        <f t="shared" si="24"/>
        <v>N.A.</v>
      </c>
      <c r="AJ39" s="2">
        <f t="shared" si="24"/>
        <v>5262.8654970760235</v>
      </c>
      <c r="AK39" s="2" t="str">
        <f t="shared" si="24"/>
        <v>N.A.</v>
      </c>
      <c r="AL39" s="2">
        <f t="shared" si="24"/>
        <v>1663.3899540912773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1453.1464942945715</v>
      </c>
      <c r="AQ39" s="16" t="str">
        <f t="shared" si="24"/>
        <v>N.A.</v>
      </c>
      <c r="AR39" s="13">
        <f t="shared" si="24"/>
        <v>1453.1464942945715</v>
      </c>
    </row>
    <row r="40" spans="1:44" ht="15" customHeight="1" thickBot="1" x14ac:dyDescent="0.3">
      <c r="A40" s="3" t="s">
        <v>13</v>
      </c>
      <c r="B40" s="2">
        <v>8195590.9999999991</v>
      </c>
      <c r="C40" s="2">
        <v>1781966</v>
      </c>
      <c r="D40" s="2">
        <v>1232552</v>
      </c>
      <c r="E40" s="2">
        <v>366360</v>
      </c>
      <c r="F40" s="2"/>
      <c r="G40" s="2"/>
      <c r="H40" s="2"/>
      <c r="I40" s="2"/>
      <c r="J40" s="2"/>
      <c r="K40" s="2"/>
      <c r="L40" s="1">
        <f t="shared" si="22"/>
        <v>9428143</v>
      </c>
      <c r="M40" s="12">
        <f t="shared" si="22"/>
        <v>2148326</v>
      </c>
      <c r="N40" s="13">
        <f>L40+M40</f>
        <v>11576469</v>
      </c>
      <c r="P40" s="3" t="s">
        <v>13</v>
      </c>
      <c r="Q40" s="2">
        <v>5134</v>
      </c>
      <c r="R40" s="2">
        <v>1076</v>
      </c>
      <c r="S40" s="2">
        <v>1093</v>
      </c>
      <c r="T40" s="2">
        <v>213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6227</v>
      </c>
      <c r="AB40" s="12">
        <f t="shared" si="23"/>
        <v>1289</v>
      </c>
      <c r="AC40" s="13">
        <f>AA40+AB40</f>
        <v>7516</v>
      </c>
      <c r="AE40" s="3" t="s">
        <v>13</v>
      </c>
      <c r="AF40" s="2">
        <f t="shared" si="24"/>
        <v>1596.3363848850797</v>
      </c>
      <c r="AG40" s="2">
        <f t="shared" si="24"/>
        <v>1656.1022304832713</v>
      </c>
      <c r="AH40" s="2">
        <f t="shared" si="24"/>
        <v>1127.6779505946936</v>
      </c>
      <c r="AI40" s="2">
        <f t="shared" si="24"/>
        <v>1720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1514.0746748032761</v>
      </c>
      <c r="AQ40" s="16">
        <f t="shared" si="24"/>
        <v>1666.6609775019394</v>
      </c>
      <c r="AR40" s="13">
        <f t="shared" si="24"/>
        <v>1540.2433475252794</v>
      </c>
    </row>
    <row r="41" spans="1:44" ht="15" customHeight="1" thickBot="1" x14ac:dyDescent="0.3">
      <c r="A41" s="3" t="s">
        <v>14</v>
      </c>
      <c r="B41" s="2">
        <v>12023175.000000004</v>
      </c>
      <c r="C41" s="2">
        <v>116902670.00000001</v>
      </c>
      <c r="D41" s="2">
        <v>5358569.9999999991</v>
      </c>
      <c r="E41" s="2">
        <v>976500</v>
      </c>
      <c r="F41" s="2"/>
      <c r="G41" s="2">
        <v>12514490</v>
      </c>
      <c r="H41" s="2"/>
      <c r="I41" s="2">
        <v>7378320</v>
      </c>
      <c r="J41" s="2">
        <v>0</v>
      </c>
      <c r="K41" s="2"/>
      <c r="L41" s="1">
        <f t="shared" si="22"/>
        <v>17381745.000000004</v>
      </c>
      <c r="M41" s="12">
        <f t="shared" si="22"/>
        <v>137771980</v>
      </c>
      <c r="N41" s="13">
        <f>L41+M41</f>
        <v>155153725</v>
      </c>
      <c r="P41" s="3" t="s">
        <v>14</v>
      </c>
      <c r="Q41" s="2">
        <v>5123</v>
      </c>
      <c r="R41" s="2">
        <v>19040</v>
      </c>
      <c r="S41" s="2">
        <v>1376</v>
      </c>
      <c r="T41" s="2">
        <v>259</v>
      </c>
      <c r="U41" s="2">
        <v>0</v>
      </c>
      <c r="V41" s="2">
        <v>1334</v>
      </c>
      <c r="W41" s="2">
        <v>0</v>
      </c>
      <c r="X41" s="2">
        <v>2371</v>
      </c>
      <c r="Y41" s="2">
        <v>2406</v>
      </c>
      <c r="Z41" s="2">
        <v>0</v>
      </c>
      <c r="AA41" s="1">
        <f t="shared" si="23"/>
        <v>8905</v>
      </c>
      <c r="AB41" s="12">
        <f t="shared" si="23"/>
        <v>23004</v>
      </c>
      <c r="AC41" s="13">
        <f>AA41+AB41</f>
        <v>31909</v>
      </c>
      <c r="AE41" s="3" t="s">
        <v>14</v>
      </c>
      <c r="AF41" s="2">
        <f t="shared" si="24"/>
        <v>2346.901229748195</v>
      </c>
      <c r="AG41" s="2">
        <f t="shared" si="24"/>
        <v>6139.8461134453792</v>
      </c>
      <c r="AH41" s="2">
        <f t="shared" si="24"/>
        <v>3894.3095930232553</v>
      </c>
      <c r="AI41" s="2">
        <f t="shared" si="24"/>
        <v>3770.2702702702704</v>
      </c>
      <c r="AJ41" s="2" t="str">
        <f t="shared" si="24"/>
        <v>N.A.</v>
      </c>
      <c r="AK41" s="2">
        <f t="shared" si="24"/>
        <v>9381.1769115442276</v>
      </c>
      <c r="AL41" s="2" t="str">
        <f t="shared" si="24"/>
        <v>N.A.</v>
      </c>
      <c r="AM41" s="2">
        <f t="shared" si="24"/>
        <v>3111.9021509911431</v>
      </c>
      <c r="AN41" s="2">
        <f t="shared" si="24"/>
        <v>0</v>
      </c>
      <c r="AO41" s="2" t="str">
        <f t="shared" si="24"/>
        <v>N.A.</v>
      </c>
      <c r="AP41" s="15">
        <f t="shared" si="24"/>
        <v>1951.9084783829314</v>
      </c>
      <c r="AQ41" s="16">
        <f t="shared" si="24"/>
        <v>5989.0445139975654</v>
      </c>
      <c r="AR41" s="13">
        <f t="shared" si="24"/>
        <v>4862.3813030806359</v>
      </c>
    </row>
    <row r="42" spans="1:44" ht="15" customHeight="1" thickBot="1" x14ac:dyDescent="0.3">
      <c r="A42" s="3" t="s">
        <v>15</v>
      </c>
      <c r="B42" s="2">
        <v>171312</v>
      </c>
      <c r="C42" s="2"/>
      <c r="D42" s="2">
        <v>21328</v>
      </c>
      <c r="E42" s="2"/>
      <c r="F42" s="2"/>
      <c r="G42" s="2"/>
      <c r="H42" s="2">
        <v>98040</v>
      </c>
      <c r="I42" s="2"/>
      <c r="J42" s="2">
        <v>0</v>
      </c>
      <c r="K42" s="2"/>
      <c r="L42" s="1">
        <f t="shared" si="22"/>
        <v>290680</v>
      </c>
      <c r="M42" s="12">
        <f t="shared" si="22"/>
        <v>0</v>
      </c>
      <c r="N42" s="13">
        <f>L42+M42</f>
        <v>290680</v>
      </c>
      <c r="P42" s="3" t="s">
        <v>15</v>
      </c>
      <c r="Q42" s="2">
        <v>270</v>
      </c>
      <c r="R42" s="2">
        <v>0</v>
      </c>
      <c r="S42" s="2">
        <v>62</v>
      </c>
      <c r="T42" s="2">
        <v>0</v>
      </c>
      <c r="U42" s="2">
        <v>0</v>
      </c>
      <c r="V42" s="2">
        <v>0</v>
      </c>
      <c r="W42" s="2">
        <v>344</v>
      </c>
      <c r="X42" s="2">
        <v>0</v>
      </c>
      <c r="Y42" s="2">
        <v>929</v>
      </c>
      <c r="Z42" s="2">
        <v>0</v>
      </c>
      <c r="AA42" s="1">
        <f t="shared" si="23"/>
        <v>1605</v>
      </c>
      <c r="AB42" s="12">
        <f t="shared" si="23"/>
        <v>0</v>
      </c>
      <c r="AC42" s="13">
        <f>AA42+AB42</f>
        <v>1605</v>
      </c>
      <c r="AE42" s="3" t="s">
        <v>15</v>
      </c>
      <c r="AF42" s="2">
        <f t="shared" si="24"/>
        <v>634.48888888888894</v>
      </c>
      <c r="AG42" s="2" t="str">
        <f t="shared" si="24"/>
        <v>N.A.</v>
      </c>
      <c r="AH42" s="2">
        <f t="shared" si="24"/>
        <v>344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285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181.10903426791276</v>
      </c>
      <c r="AQ42" s="16" t="str">
        <f t="shared" si="24"/>
        <v>N.A.</v>
      </c>
      <c r="AR42" s="13">
        <f t="shared" si="24"/>
        <v>181.10903426791276</v>
      </c>
    </row>
    <row r="43" spans="1:44" ht="15" customHeight="1" thickBot="1" x14ac:dyDescent="0.3">
      <c r="A43" s="4" t="s">
        <v>16</v>
      </c>
      <c r="B43" s="2">
        <v>21093128.000000007</v>
      </c>
      <c r="C43" s="2">
        <v>118684635.99999999</v>
      </c>
      <c r="D43" s="2">
        <v>7662054.9999999981</v>
      </c>
      <c r="E43" s="2">
        <v>1342860.0000000002</v>
      </c>
      <c r="F43" s="2">
        <v>1799900</v>
      </c>
      <c r="G43" s="2">
        <v>12514490</v>
      </c>
      <c r="H43" s="2">
        <v>18576638.999999996</v>
      </c>
      <c r="I43" s="2">
        <v>7378320</v>
      </c>
      <c r="J43" s="2">
        <v>0</v>
      </c>
      <c r="K43" s="2"/>
      <c r="L43" s="1">
        <f t="shared" ref="L43" si="25">B43+D43+F43+H43+J43</f>
        <v>49131722</v>
      </c>
      <c r="M43" s="12">
        <f t="shared" ref="M43" si="26">C43+E43+G43+I43+K43</f>
        <v>139920306</v>
      </c>
      <c r="N43" s="18">
        <f>L43+M43</f>
        <v>189052028</v>
      </c>
      <c r="P43" s="4" t="s">
        <v>16</v>
      </c>
      <c r="Q43" s="2">
        <v>10910</v>
      </c>
      <c r="R43" s="2">
        <v>20116</v>
      </c>
      <c r="S43" s="2">
        <v>3289</v>
      </c>
      <c r="T43" s="2">
        <v>472</v>
      </c>
      <c r="U43" s="2">
        <v>342</v>
      </c>
      <c r="V43" s="2">
        <v>1334</v>
      </c>
      <c r="W43" s="2">
        <v>11453</v>
      </c>
      <c r="X43" s="2">
        <v>2371</v>
      </c>
      <c r="Y43" s="2">
        <v>5904</v>
      </c>
      <c r="Z43" s="2">
        <v>0</v>
      </c>
      <c r="AA43" s="1">
        <f t="shared" ref="AA43" si="27">Q43+S43+U43+W43+Y43</f>
        <v>31898</v>
      </c>
      <c r="AB43" s="12">
        <f t="shared" ref="AB43" si="28">R43+T43+V43+X43+Z43</f>
        <v>24293</v>
      </c>
      <c r="AC43" s="18">
        <f>AA43+AB43</f>
        <v>56191</v>
      </c>
      <c r="AE43" s="4" t="s">
        <v>16</v>
      </c>
      <c r="AF43" s="2">
        <f t="shared" ref="AF43:AO43" si="29">IFERROR(B43/Q43, "N.A.")</f>
        <v>1933.3756186984424</v>
      </c>
      <c r="AG43" s="2">
        <f t="shared" si="29"/>
        <v>5900.0117319546625</v>
      </c>
      <c r="AH43" s="2">
        <f t="shared" si="29"/>
        <v>2329.6001824262689</v>
      </c>
      <c r="AI43" s="2">
        <f t="shared" si="29"/>
        <v>2845.0423728813566</v>
      </c>
      <c r="AJ43" s="2">
        <f t="shared" si="29"/>
        <v>5262.8654970760235</v>
      </c>
      <c r="AK43" s="2">
        <f t="shared" si="29"/>
        <v>9381.1769115442276</v>
      </c>
      <c r="AL43" s="2">
        <f t="shared" si="29"/>
        <v>1621.9889112023047</v>
      </c>
      <c r="AM43" s="2">
        <f t="shared" si="29"/>
        <v>3111.9021509911431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1540.2759420653333</v>
      </c>
      <c r="AQ43" s="16">
        <f t="shared" ref="AQ43" si="31">IFERROR(M43/AB43, "N.A.")</f>
        <v>5759.6964557691517</v>
      </c>
      <c r="AR43" s="13">
        <f t="shared" ref="AR43" si="32">IFERROR(N43/AC43, "N.A.")</f>
        <v>3364.4538805146731</v>
      </c>
    </row>
    <row r="44" spans="1:44" ht="15" customHeight="1" thickBot="1" x14ac:dyDescent="0.3">
      <c r="A44" s="5" t="s">
        <v>0</v>
      </c>
      <c r="B44" s="48">
        <f>B43+C43</f>
        <v>139777764</v>
      </c>
      <c r="C44" s="49"/>
      <c r="D44" s="48">
        <f>D43+E43</f>
        <v>9004914.9999999981</v>
      </c>
      <c r="E44" s="49"/>
      <c r="F44" s="48">
        <f>F43+G43</f>
        <v>14314390</v>
      </c>
      <c r="G44" s="49"/>
      <c r="H44" s="48">
        <f>H43+I43</f>
        <v>25954958.999999996</v>
      </c>
      <c r="I44" s="49"/>
      <c r="J44" s="48">
        <f>J43+K43</f>
        <v>0</v>
      </c>
      <c r="K44" s="49"/>
      <c r="L44" s="48">
        <f>L43+M43</f>
        <v>189052028</v>
      </c>
      <c r="M44" s="50"/>
      <c r="N44" s="19">
        <f>B44+D44+F44+H44+J44</f>
        <v>189052028</v>
      </c>
      <c r="P44" s="5" t="s">
        <v>0</v>
      </c>
      <c r="Q44" s="48">
        <f>Q43+R43</f>
        <v>31026</v>
      </c>
      <c r="R44" s="49"/>
      <c r="S44" s="48">
        <f>S43+T43</f>
        <v>3761</v>
      </c>
      <c r="T44" s="49"/>
      <c r="U44" s="48">
        <f>U43+V43</f>
        <v>1676</v>
      </c>
      <c r="V44" s="49"/>
      <c r="W44" s="48">
        <f>W43+X43</f>
        <v>13824</v>
      </c>
      <c r="X44" s="49"/>
      <c r="Y44" s="48">
        <f>Y43+Z43</f>
        <v>5904</v>
      </c>
      <c r="Z44" s="49"/>
      <c r="AA44" s="48">
        <f>AA43+AB43</f>
        <v>56191</v>
      </c>
      <c r="AB44" s="50"/>
      <c r="AC44" s="19">
        <f>Q44+S44+U44+W44+Y44</f>
        <v>56191</v>
      </c>
      <c r="AE44" s="5" t="s">
        <v>0</v>
      </c>
      <c r="AF44" s="28">
        <f>IFERROR(B44/Q44,"N.A.")</f>
        <v>4505.1815896344997</v>
      </c>
      <c r="AG44" s="29"/>
      <c r="AH44" s="28">
        <f>IFERROR(D44/S44,"N.A.")</f>
        <v>2394.2874235575641</v>
      </c>
      <c r="AI44" s="29"/>
      <c r="AJ44" s="28">
        <f>IFERROR(F44/U44,"N.A.")</f>
        <v>8540.8054892601431</v>
      </c>
      <c r="AK44" s="29"/>
      <c r="AL44" s="28">
        <f>IFERROR(H44/W44,"N.A.")</f>
        <v>1877.5288628472219</v>
      </c>
      <c r="AM44" s="29"/>
      <c r="AN44" s="28">
        <f>IFERROR(J44/Y44,"N.A.")</f>
        <v>0</v>
      </c>
      <c r="AO44" s="29"/>
      <c r="AP44" s="28">
        <f>IFERROR(L44/AA44,"N.A.")</f>
        <v>3364.4538805146731</v>
      </c>
      <c r="AQ44" s="29"/>
      <c r="AR44" s="17">
        <f>IFERROR(N44/AC44, "N.A.")</f>
        <v>3364.4538805146731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94454851.00000003</v>
      </c>
      <c r="C15" s="2"/>
      <c r="D15" s="2">
        <v>33088344.999999989</v>
      </c>
      <c r="E15" s="2"/>
      <c r="F15" s="2">
        <v>40220310</v>
      </c>
      <c r="G15" s="2"/>
      <c r="H15" s="2">
        <v>116154108.00000012</v>
      </c>
      <c r="I15" s="2"/>
      <c r="J15" s="2">
        <v>0</v>
      </c>
      <c r="K15" s="2"/>
      <c r="L15" s="1">
        <f t="shared" ref="L15:M18" si="0">B15+D15+F15+H15+J15</f>
        <v>283917614.00000012</v>
      </c>
      <c r="M15" s="12">
        <f t="shared" si="0"/>
        <v>0</v>
      </c>
      <c r="N15" s="13">
        <f>L15+M15</f>
        <v>283917614.00000012</v>
      </c>
      <c r="P15" s="3" t="s">
        <v>12</v>
      </c>
      <c r="Q15" s="2">
        <v>17472</v>
      </c>
      <c r="R15" s="2">
        <v>0</v>
      </c>
      <c r="S15" s="2">
        <v>6247</v>
      </c>
      <c r="T15" s="2">
        <v>0</v>
      </c>
      <c r="U15" s="2">
        <v>5975</v>
      </c>
      <c r="V15" s="2">
        <v>0</v>
      </c>
      <c r="W15" s="2">
        <v>26486</v>
      </c>
      <c r="X15" s="2">
        <v>0</v>
      </c>
      <c r="Y15" s="2">
        <v>2726</v>
      </c>
      <c r="Z15" s="2">
        <v>0</v>
      </c>
      <c r="AA15" s="1">
        <f t="shared" ref="AA15:AB18" si="1">Q15+S15+U15+W15+Y15</f>
        <v>58906</v>
      </c>
      <c r="AB15" s="12">
        <f t="shared" si="1"/>
        <v>0</v>
      </c>
      <c r="AC15" s="13">
        <f>AA15+AB15</f>
        <v>58906</v>
      </c>
      <c r="AE15" s="3" t="s">
        <v>12</v>
      </c>
      <c r="AF15" s="2">
        <f t="shared" ref="AF15:AR18" si="2">IFERROR(B15/Q15, "N.A.")</f>
        <v>5406.0697687728953</v>
      </c>
      <c r="AG15" s="2" t="str">
        <f t="shared" si="2"/>
        <v>N.A.</v>
      </c>
      <c r="AH15" s="2">
        <f t="shared" si="2"/>
        <v>5296.6776052505184</v>
      </c>
      <c r="AI15" s="2" t="str">
        <f t="shared" si="2"/>
        <v>N.A.</v>
      </c>
      <c r="AJ15" s="2">
        <f t="shared" si="2"/>
        <v>6731.4326359832639</v>
      </c>
      <c r="AK15" s="2" t="str">
        <f t="shared" si="2"/>
        <v>N.A.</v>
      </c>
      <c r="AL15" s="2">
        <f t="shared" si="2"/>
        <v>4385.4907498301036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4819.8420194886785</v>
      </c>
      <c r="AQ15" s="16" t="str">
        <f t="shared" si="2"/>
        <v>N.A.</v>
      </c>
      <c r="AR15" s="13">
        <f t="shared" si="2"/>
        <v>4819.8420194886785</v>
      </c>
    </row>
    <row r="16" spans="1:44" ht="15" customHeight="1" thickBot="1" x14ac:dyDescent="0.3">
      <c r="A16" s="3" t="s">
        <v>13</v>
      </c>
      <c r="B16" s="2">
        <v>29039304.999999993</v>
      </c>
      <c r="C16" s="2">
        <v>3874645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29039304.999999993</v>
      </c>
      <c r="M16" s="12">
        <f t="shared" si="0"/>
        <v>3874645</v>
      </c>
      <c r="N16" s="13">
        <f>L16+M16</f>
        <v>32913949.999999993</v>
      </c>
      <c r="P16" s="3" t="s">
        <v>13</v>
      </c>
      <c r="Q16" s="2">
        <v>9763</v>
      </c>
      <c r="R16" s="2">
        <v>897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9763</v>
      </c>
      <c r="AB16" s="12">
        <f t="shared" si="1"/>
        <v>897</v>
      </c>
      <c r="AC16" s="13">
        <f>AA16+AB16</f>
        <v>10660</v>
      </c>
      <c r="AE16" s="3" t="s">
        <v>13</v>
      </c>
      <c r="AF16" s="2">
        <f t="shared" si="2"/>
        <v>2974.4243572672326</v>
      </c>
      <c r="AG16" s="2">
        <f t="shared" si="2"/>
        <v>4319.5596432552957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2974.4243572672326</v>
      </c>
      <c r="AQ16" s="16">
        <f t="shared" si="2"/>
        <v>4319.5596432552957</v>
      </c>
      <c r="AR16" s="13">
        <f t="shared" si="2"/>
        <v>3087.6125703564721</v>
      </c>
    </row>
    <row r="17" spans="1:44" ht="15" customHeight="1" thickBot="1" x14ac:dyDescent="0.3">
      <c r="A17" s="3" t="s">
        <v>14</v>
      </c>
      <c r="B17" s="2">
        <v>209463896.99999997</v>
      </c>
      <c r="C17" s="2">
        <v>909789627.99999928</v>
      </c>
      <c r="D17" s="2">
        <v>63815402.000000015</v>
      </c>
      <c r="E17" s="2">
        <v>28922760</v>
      </c>
      <c r="F17" s="2"/>
      <c r="G17" s="2">
        <v>195290849.99999988</v>
      </c>
      <c r="H17" s="2"/>
      <c r="I17" s="2">
        <v>88015060</v>
      </c>
      <c r="J17" s="2">
        <v>0</v>
      </c>
      <c r="K17" s="2"/>
      <c r="L17" s="1">
        <f t="shared" si="0"/>
        <v>273279299</v>
      </c>
      <c r="M17" s="12">
        <f t="shared" si="0"/>
        <v>1222018297.999999</v>
      </c>
      <c r="N17" s="13">
        <f>L17+M17</f>
        <v>1495297596.999999</v>
      </c>
      <c r="P17" s="3" t="s">
        <v>14</v>
      </c>
      <c r="Q17" s="2">
        <v>39483</v>
      </c>
      <c r="R17" s="2">
        <v>139743</v>
      </c>
      <c r="S17" s="2">
        <v>8777</v>
      </c>
      <c r="T17" s="2">
        <v>2551</v>
      </c>
      <c r="U17" s="2">
        <v>0</v>
      </c>
      <c r="V17" s="2">
        <v>10362</v>
      </c>
      <c r="W17" s="2">
        <v>0</v>
      </c>
      <c r="X17" s="2">
        <v>8247</v>
      </c>
      <c r="Y17" s="2">
        <v>4811</v>
      </c>
      <c r="Z17" s="2">
        <v>0</v>
      </c>
      <c r="AA17" s="1">
        <f t="shared" si="1"/>
        <v>53071</v>
      </c>
      <c r="AB17" s="12">
        <f t="shared" si="1"/>
        <v>160903</v>
      </c>
      <c r="AC17" s="13">
        <f>AA17+AB17</f>
        <v>213974</v>
      </c>
      <c r="AE17" s="3" t="s">
        <v>14</v>
      </c>
      <c r="AF17" s="2">
        <f t="shared" si="2"/>
        <v>5305.1667046577004</v>
      </c>
      <c r="AG17" s="2">
        <f t="shared" si="2"/>
        <v>6510.4486664806054</v>
      </c>
      <c r="AH17" s="2">
        <f t="shared" si="2"/>
        <v>7270.7533325737741</v>
      </c>
      <c r="AI17" s="2">
        <f t="shared" si="2"/>
        <v>11337.81262250098</v>
      </c>
      <c r="AJ17" s="2" t="str">
        <f t="shared" si="2"/>
        <v>N.A.</v>
      </c>
      <c r="AK17" s="2">
        <f t="shared" si="2"/>
        <v>18846.829762594083</v>
      </c>
      <c r="AL17" s="2" t="str">
        <f t="shared" si="2"/>
        <v>N.A.</v>
      </c>
      <c r="AM17" s="2">
        <f t="shared" si="2"/>
        <v>10672.372984115436</v>
      </c>
      <c r="AN17" s="2">
        <f t="shared" si="2"/>
        <v>0</v>
      </c>
      <c r="AO17" s="2" t="str">
        <f t="shared" si="2"/>
        <v>N.A.</v>
      </c>
      <c r="AP17" s="15">
        <f t="shared" si="2"/>
        <v>5149.3150496504686</v>
      </c>
      <c r="AQ17" s="16">
        <f t="shared" si="2"/>
        <v>7594.7514838132229</v>
      </c>
      <c r="AR17" s="13">
        <f t="shared" si="2"/>
        <v>6988.2209847925405</v>
      </c>
    </row>
    <row r="18" spans="1:44" ht="15" customHeight="1" thickBot="1" x14ac:dyDescent="0.3">
      <c r="A18" s="3" t="s">
        <v>15</v>
      </c>
      <c r="B18" s="2">
        <v>324000</v>
      </c>
      <c r="C18" s="2">
        <v>1854160</v>
      </c>
      <c r="D18" s="2">
        <v>807970</v>
      </c>
      <c r="E18" s="2"/>
      <c r="F18" s="2"/>
      <c r="G18" s="2">
        <v>5700000</v>
      </c>
      <c r="H18" s="2">
        <v>1122300</v>
      </c>
      <c r="I18" s="2"/>
      <c r="J18" s="2">
        <v>0</v>
      </c>
      <c r="K18" s="2"/>
      <c r="L18" s="1">
        <f t="shared" si="0"/>
        <v>2254270</v>
      </c>
      <c r="M18" s="12">
        <f t="shared" si="0"/>
        <v>7554160</v>
      </c>
      <c r="N18" s="13">
        <f>L18+M18</f>
        <v>9808430</v>
      </c>
      <c r="P18" s="3" t="s">
        <v>15</v>
      </c>
      <c r="Q18" s="2">
        <v>72</v>
      </c>
      <c r="R18" s="2">
        <v>308</v>
      </c>
      <c r="S18" s="2">
        <v>237</v>
      </c>
      <c r="T18" s="2">
        <v>0</v>
      </c>
      <c r="U18" s="2">
        <v>0</v>
      </c>
      <c r="V18" s="2">
        <v>57</v>
      </c>
      <c r="W18" s="2">
        <v>236</v>
      </c>
      <c r="X18" s="2">
        <v>0</v>
      </c>
      <c r="Y18" s="2">
        <v>136</v>
      </c>
      <c r="Z18" s="2">
        <v>0</v>
      </c>
      <c r="AA18" s="1">
        <f t="shared" si="1"/>
        <v>681</v>
      </c>
      <c r="AB18" s="12">
        <f t="shared" si="1"/>
        <v>365</v>
      </c>
      <c r="AC18" s="18">
        <f>AA18+AB18</f>
        <v>1046</v>
      </c>
      <c r="AE18" s="3" t="s">
        <v>15</v>
      </c>
      <c r="AF18" s="2">
        <f t="shared" si="2"/>
        <v>4500</v>
      </c>
      <c r="AG18" s="2">
        <f t="shared" si="2"/>
        <v>6020</v>
      </c>
      <c r="AH18" s="2">
        <f t="shared" si="2"/>
        <v>3409.1561181434599</v>
      </c>
      <c r="AI18" s="2" t="str">
        <f t="shared" si="2"/>
        <v>N.A.</v>
      </c>
      <c r="AJ18" s="2" t="str">
        <f t="shared" si="2"/>
        <v>N.A.</v>
      </c>
      <c r="AK18" s="2">
        <f t="shared" si="2"/>
        <v>100000</v>
      </c>
      <c r="AL18" s="2">
        <f t="shared" si="2"/>
        <v>4755.5084745762715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3310.2349486049925</v>
      </c>
      <c r="AQ18" s="16">
        <f t="shared" si="2"/>
        <v>20696.328767123287</v>
      </c>
      <c r="AR18" s="13">
        <f t="shared" si="2"/>
        <v>9377.0841300191205</v>
      </c>
    </row>
    <row r="19" spans="1:44" ht="15" customHeight="1" thickBot="1" x14ac:dyDescent="0.3">
      <c r="A19" s="4" t="s">
        <v>16</v>
      </c>
      <c r="B19" s="2">
        <v>333282052.99999982</v>
      </c>
      <c r="C19" s="2">
        <v>915518432.99999964</v>
      </c>
      <c r="D19" s="2">
        <v>97711717.00000003</v>
      </c>
      <c r="E19" s="2">
        <v>28922760</v>
      </c>
      <c r="F19" s="2">
        <v>40220310</v>
      </c>
      <c r="G19" s="2">
        <v>200990849.99999988</v>
      </c>
      <c r="H19" s="2">
        <v>117276408.00000007</v>
      </c>
      <c r="I19" s="2">
        <v>88015060</v>
      </c>
      <c r="J19" s="2">
        <v>0</v>
      </c>
      <c r="K19" s="2"/>
      <c r="L19" s="1">
        <f t="shared" ref="L19" si="3">B19+D19+F19+H19+J19</f>
        <v>588490488</v>
      </c>
      <c r="M19" s="12">
        <f t="shared" ref="M19" si="4">C19+E19+G19+I19+K19</f>
        <v>1233447102.9999995</v>
      </c>
      <c r="N19" s="18">
        <f>L19+M19</f>
        <v>1821937590.9999995</v>
      </c>
      <c r="P19" s="4" t="s">
        <v>16</v>
      </c>
      <c r="Q19" s="2">
        <v>66790</v>
      </c>
      <c r="R19" s="2">
        <v>140948</v>
      </c>
      <c r="S19" s="2">
        <v>15261</v>
      </c>
      <c r="T19" s="2">
        <v>2551</v>
      </c>
      <c r="U19" s="2">
        <v>5975</v>
      </c>
      <c r="V19" s="2">
        <v>10419</v>
      </c>
      <c r="W19" s="2">
        <v>26722</v>
      </c>
      <c r="X19" s="2">
        <v>8247</v>
      </c>
      <c r="Y19" s="2">
        <v>7673</v>
      </c>
      <c r="Z19" s="2">
        <v>0</v>
      </c>
      <c r="AA19" s="1">
        <f t="shared" ref="AA19" si="5">Q19+S19+U19+W19+Y19</f>
        <v>122421</v>
      </c>
      <c r="AB19" s="12">
        <f t="shared" ref="AB19" si="6">R19+T19+V19+X19+Z19</f>
        <v>162165</v>
      </c>
      <c r="AC19" s="13">
        <f>AA19+AB19</f>
        <v>284586</v>
      </c>
      <c r="AE19" s="4" t="s">
        <v>16</v>
      </c>
      <c r="AF19" s="2">
        <f t="shared" ref="AF19:AO19" si="7">IFERROR(B19/Q19, "N.A.")</f>
        <v>4989.9992963018385</v>
      </c>
      <c r="AG19" s="2">
        <f t="shared" si="7"/>
        <v>6495.4340111246674</v>
      </c>
      <c r="AH19" s="2">
        <f t="shared" si="7"/>
        <v>6402.707358626566</v>
      </c>
      <c r="AI19" s="2">
        <f t="shared" si="7"/>
        <v>11337.81262250098</v>
      </c>
      <c r="AJ19" s="2">
        <f t="shared" si="7"/>
        <v>6731.4326359832639</v>
      </c>
      <c r="AK19" s="2">
        <f t="shared" si="7"/>
        <v>19290.800460696792</v>
      </c>
      <c r="AL19" s="2">
        <f t="shared" si="7"/>
        <v>4388.7586258513611</v>
      </c>
      <c r="AM19" s="2">
        <f t="shared" si="7"/>
        <v>10672.372984115436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4807.1040752812014</v>
      </c>
      <c r="AQ19" s="16">
        <f t="shared" ref="AQ19" si="9">IFERROR(M19/AB19, "N.A.")</f>
        <v>7606.1240279961739</v>
      </c>
      <c r="AR19" s="13">
        <f t="shared" ref="AR19" si="10">IFERROR(N19/AC19, "N.A.")</f>
        <v>6402.0633165370027</v>
      </c>
    </row>
    <row r="20" spans="1:44" ht="15" customHeight="1" thickBot="1" x14ac:dyDescent="0.3">
      <c r="A20" s="5" t="s">
        <v>0</v>
      </c>
      <c r="B20" s="48">
        <f>B19+C19</f>
        <v>1248800485.9999995</v>
      </c>
      <c r="C20" s="49"/>
      <c r="D20" s="48">
        <f>D19+E19</f>
        <v>126634477.00000003</v>
      </c>
      <c r="E20" s="49"/>
      <c r="F20" s="48">
        <f>F19+G19</f>
        <v>241211159.99999988</v>
      </c>
      <c r="G20" s="49"/>
      <c r="H20" s="48">
        <f>H19+I19</f>
        <v>205291468.00000006</v>
      </c>
      <c r="I20" s="49"/>
      <c r="J20" s="48">
        <f>J19+K19</f>
        <v>0</v>
      </c>
      <c r="K20" s="49"/>
      <c r="L20" s="48">
        <f>L19+M19</f>
        <v>1821937590.9999995</v>
      </c>
      <c r="M20" s="50"/>
      <c r="N20" s="19">
        <f>B20+D20+F20+H20+J20</f>
        <v>1821937590.9999995</v>
      </c>
      <c r="P20" s="5" t="s">
        <v>0</v>
      </c>
      <c r="Q20" s="48">
        <f>Q19+R19</f>
        <v>207738</v>
      </c>
      <c r="R20" s="49"/>
      <c r="S20" s="48">
        <f>S19+T19</f>
        <v>17812</v>
      </c>
      <c r="T20" s="49"/>
      <c r="U20" s="48">
        <f>U19+V19</f>
        <v>16394</v>
      </c>
      <c r="V20" s="49"/>
      <c r="W20" s="48">
        <f>W19+X19</f>
        <v>34969</v>
      </c>
      <c r="X20" s="49"/>
      <c r="Y20" s="48">
        <f>Y19+Z19</f>
        <v>7673</v>
      </c>
      <c r="Z20" s="49"/>
      <c r="AA20" s="48">
        <f>AA19+AB19</f>
        <v>284586</v>
      </c>
      <c r="AB20" s="49"/>
      <c r="AC20" s="20">
        <f>Q20+S20+U20+W20+Y20</f>
        <v>284586</v>
      </c>
      <c r="AE20" s="5" t="s">
        <v>0</v>
      </c>
      <c r="AF20" s="28">
        <f>IFERROR(B20/Q20,"N.A.")</f>
        <v>6011.4205682157308</v>
      </c>
      <c r="AG20" s="29"/>
      <c r="AH20" s="28">
        <f>IFERROR(D20/S20,"N.A.")</f>
        <v>7109.5035369413899</v>
      </c>
      <c r="AI20" s="29"/>
      <c r="AJ20" s="28">
        <f>IFERROR(F20/U20,"N.A.")</f>
        <v>14713.38050506282</v>
      </c>
      <c r="AK20" s="29"/>
      <c r="AL20" s="28">
        <f>IFERROR(H20/W20,"N.A.")</f>
        <v>5870.6702507935615</v>
      </c>
      <c r="AM20" s="29"/>
      <c r="AN20" s="28">
        <f>IFERROR(J20/Y20,"N.A.")</f>
        <v>0</v>
      </c>
      <c r="AO20" s="29"/>
      <c r="AP20" s="28">
        <f>IFERROR(L20/AA20,"N.A.")</f>
        <v>6402.0633165370027</v>
      </c>
      <c r="AQ20" s="29"/>
      <c r="AR20" s="17">
        <f>IFERROR(N20/AC20, "N.A.")</f>
        <v>6402.0633165370027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85480606</v>
      </c>
      <c r="C27" s="2"/>
      <c r="D27" s="2">
        <v>31019315.000000004</v>
      </c>
      <c r="E27" s="2"/>
      <c r="F27" s="2">
        <v>36728630</v>
      </c>
      <c r="G27" s="2"/>
      <c r="H27" s="2">
        <v>82064109.00000003</v>
      </c>
      <c r="I27" s="2"/>
      <c r="J27" s="2">
        <v>0</v>
      </c>
      <c r="K27" s="2"/>
      <c r="L27" s="1">
        <f t="shared" ref="L27:M30" si="11">B27+D27+F27+H27+J27</f>
        <v>235292660.00000003</v>
      </c>
      <c r="M27" s="12">
        <f t="shared" si="11"/>
        <v>0</v>
      </c>
      <c r="N27" s="13">
        <f>L27+M27</f>
        <v>235292660.00000003</v>
      </c>
      <c r="P27" s="3" t="s">
        <v>12</v>
      </c>
      <c r="Q27" s="2">
        <v>14461</v>
      </c>
      <c r="R27" s="2">
        <v>0</v>
      </c>
      <c r="S27" s="2">
        <v>5420</v>
      </c>
      <c r="T27" s="2">
        <v>0</v>
      </c>
      <c r="U27" s="2">
        <v>5230</v>
      </c>
      <c r="V27" s="2">
        <v>0</v>
      </c>
      <c r="W27" s="2">
        <v>14728</v>
      </c>
      <c r="X27" s="2">
        <v>0</v>
      </c>
      <c r="Y27" s="2">
        <v>894</v>
      </c>
      <c r="Z27" s="2">
        <v>0</v>
      </c>
      <c r="AA27" s="1">
        <f t="shared" ref="AA27:AB30" si="12">Q27+S27+U27+W27+Y27</f>
        <v>40733</v>
      </c>
      <c r="AB27" s="12">
        <f t="shared" si="12"/>
        <v>0</v>
      </c>
      <c r="AC27" s="13">
        <f>AA27+AB27</f>
        <v>40733</v>
      </c>
      <c r="AE27" s="3" t="s">
        <v>12</v>
      </c>
      <c r="AF27" s="2">
        <f t="shared" ref="AF27:AR30" si="13">IFERROR(B27/Q27, "N.A.")</f>
        <v>5911.1130627204202</v>
      </c>
      <c r="AG27" s="2" t="str">
        <f t="shared" si="13"/>
        <v>N.A.</v>
      </c>
      <c r="AH27" s="2">
        <f t="shared" si="13"/>
        <v>5723.1208487084878</v>
      </c>
      <c r="AI27" s="2" t="str">
        <f t="shared" si="13"/>
        <v>N.A.</v>
      </c>
      <c r="AJ27" s="2">
        <f t="shared" si="13"/>
        <v>7022.682600382409</v>
      </c>
      <c r="AK27" s="2" t="str">
        <f t="shared" si="13"/>
        <v>N.A.</v>
      </c>
      <c r="AL27" s="2">
        <f t="shared" si="13"/>
        <v>5571.9791553503555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5776.4628188446723</v>
      </c>
      <c r="AQ27" s="16" t="str">
        <f t="shared" si="13"/>
        <v>N.A.</v>
      </c>
      <c r="AR27" s="13">
        <f t="shared" si="13"/>
        <v>5776.4628188446723</v>
      </c>
    </row>
    <row r="28" spans="1:44" ht="15" customHeight="1" thickBot="1" x14ac:dyDescent="0.3">
      <c r="A28" s="3" t="s">
        <v>13</v>
      </c>
      <c r="B28" s="2">
        <v>1492305.0000000002</v>
      </c>
      <c r="C28" s="2">
        <v>1930400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1492305.0000000002</v>
      </c>
      <c r="M28" s="12">
        <f t="shared" si="11"/>
        <v>1930400</v>
      </c>
      <c r="N28" s="13">
        <f>L28+M28</f>
        <v>3422705</v>
      </c>
      <c r="P28" s="3" t="s">
        <v>13</v>
      </c>
      <c r="Q28" s="2">
        <v>489</v>
      </c>
      <c r="R28" s="2">
        <v>401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489</v>
      </c>
      <c r="AB28" s="12">
        <f t="shared" si="12"/>
        <v>401</v>
      </c>
      <c r="AC28" s="13">
        <f>AA28+AB28</f>
        <v>890</v>
      </c>
      <c r="AE28" s="3" t="s">
        <v>13</v>
      </c>
      <c r="AF28" s="2">
        <f t="shared" si="13"/>
        <v>3051.7484662576694</v>
      </c>
      <c r="AG28" s="2">
        <f t="shared" si="13"/>
        <v>4813.9650872817956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3051.7484662576694</v>
      </c>
      <c r="AQ28" s="16">
        <f t="shared" si="13"/>
        <v>4813.9650872817956</v>
      </c>
      <c r="AR28" s="13">
        <f t="shared" si="13"/>
        <v>3845.7359550561796</v>
      </c>
    </row>
    <row r="29" spans="1:44" ht="15" customHeight="1" thickBot="1" x14ac:dyDescent="0.3">
      <c r="A29" s="3" t="s">
        <v>14</v>
      </c>
      <c r="B29" s="2">
        <v>146341175.99999991</v>
      </c>
      <c r="C29" s="2">
        <v>626616336.99999988</v>
      </c>
      <c r="D29" s="2">
        <v>44984301.999999993</v>
      </c>
      <c r="E29" s="2">
        <v>22967160</v>
      </c>
      <c r="F29" s="2"/>
      <c r="G29" s="2">
        <v>175536120.00000006</v>
      </c>
      <c r="H29" s="2"/>
      <c r="I29" s="2">
        <v>77668070.000000015</v>
      </c>
      <c r="J29" s="2">
        <v>0</v>
      </c>
      <c r="K29" s="2"/>
      <c r="L29" s="1">
        <f t="shared" si="11"/>
        <v>191325477.99999991</v>
      </c>
      <c r="M29" s="12">
        <f t="shared" si="11"/>
        <v>902787687</v>
      </c>
      <c r="N29" s="13">
        <f>L29+M29</f>
        <v>1094113165</v>
      </c>
      <c r="P29" s="3" t="s">
        <v>14</v>
      </c>
      <c r="Q29" s="2">
        <v>26932</v>
      </c>
      <c r="R29" s="2">
        <v>92135</v>
      </c>
      <c r="S29" s="2">
        <v>5223</v>
      </c>
      <c r="T29" s="2">
        <v>1784</v>
      </c>
      <c r="U29" s="2">
        <v>0</v>
      </c>
      <c r="V29" s="2">
        <v>8890</v>
      </c>
      <c r="W29" s="2">
        <v>0</v>
      </c>
      <c r="X29" s="2">
        <v>6046</v>
      </c>
      <c r="Y29" s="2">
        <v>1820</v>
      </c>
      <c r="Z29" s="2">
        <v>0</v>
      </c>
      <c r="AA29" s="1">
        <f t="shared" si="12"/>
        <v>33975</v>
      </c>
      <c r="AB29" s="12">
        <f t="shared" si="12"/>
        <v>108855</v>
      </c>
      <c r="AC29" s="13">
        <f>AA29+AB29</f>
        <v>142830</v>
      </c>
      <c r="AE29" s="3" t="s">
        <v>14</v>
      </c>
      <c r="AF29" s="2">
        <f t="shared" si="13"/>
        <v>5433.7285014109575</v>
      </c>
      <c r="AG29" s="2">
        <f t="shared" si="13"/>
        <v>6801.0673142671067</v>
      </c>
      <c r="AH29" s="2">
        <f t="shared" si="13"/>
        <v>8612.7325291977777</v>
      </c>
      <c r="AI29" s="2">
        <f t="shared" si="13"/>
        <v>12873.968609865471</v>
      </c>
      <c r="AJ29" s="2" t="str">
        <f t="shared" si="13"/>
        <v>N.A.</v>
      </c>
      <c r="AK29" s="2">
        <f t="shared" si="13"/>
        <v>19745.345331833527</v>
      </c>
      <c r="AL29" s="2" t="str">
        <f t="shared" si="13"/>
        <v>N.A.</v>
      </c>
      <c r="AM29" s="2">
        <f t="shared" si="13"/>
        <v>12846.190869996695</v>
      </c>
      <c r="AN29" s="2">
        <f t="shared" si="13"/>
        <v>0</v>
      </c>
      <c r="AO29" s="2" t="str">
        <f t="shared" si="13"/>
        <v>N.A.</v>
      </c>
      <c r="AP29" s="15">
        <f t="shared" si="13"/>
        <v>5631.3606475349497</v>
      </c>
      <c r="AQ29" s="16">
        <f t="shared" si="13"/>
        <v>8293.4884663083922</v>
      </c>
      <c r="AR29" s="13">
        <f t="shared" si="13"/>
        <v>7660.2476020443883</v>
      </c>
    </row>
    <row r="30" spans="1:44" ht="15" customHeight="1" thickBot="1" x14ac:dyDescent="0.3">
      <c r="A30" s="3" t="s">
        <v>15</v>
      </c>
      <c r="B30" s="2">
        <v>324000</v>
      </c>
      <c r="C30" s="2">
        <v>1854160</v>
      </c>
      <c r="D30" s="2">
        <v>807970</v>
      </c>
      <c r="E30" s="2"/>
      <c r="F30" s="2"/>
      <c r="G30" s="2">
        <v>5700000</v>
      </c>
      <c r="H30" s="2">
        <v>1122300</v>
      </c>
      <c r="I30" s="2"/>
      <c r="J30" s="2">
        <v>0</v>
      </c>
      <c r="K30" s="2"/>
      <c r="L30" s="1">
        <f t="shared" si="11"/>
        <v>2254270</v>
      </c>
      <c r="M30" s="12">
        <f t="shared" si="11"/>
        <v>7554160</v>
      </c>
      <c r="N30" s="13">
        <f>L30+M30</f>
        <v>9808430</v>
      </c>
      <c r="P30" s="3" t="s">
        <v>15</v>
      </c>
      <c r="Q30" s="2">
        <v>72</v>
      </c>
      <c r="R30" s="2">
        <v>308</v>
      </c>
      <c r="S30" s="2">
        <v>237</v>
      </c>
      <c r="T30" s="2">
        <v>0</v>
      </c>
      <c r="U30" s="2">
        <v>0</v>
      </c>
      <c r="V30" s="2">
        <v>57</v>
      </c>
      <c r="W30" s="2">
        <v>236</v>
      </c>
      <c r="X30" s="2">
        <v>0</v>
      </c>
      <c r="Y30" s="2">
        <v>79</v>
      </c>
      <c r="Z30" s="2">
        <v>0</v>
      </c>
      <c r="AA30" s="1">
        <f t="shared" si="12"/>
        <v>624</v>
      </c>
      <c r="AB30" s="12">
        <f t="shared" si="12"/>
        <v>365</v>
      </c>
      <c r="AC30" s="18">
        <f>AA30+AB30</f>
        <v>989</v>
      </c>
      <c r="AE30" s="3" t="s">
        <v>15</v>
      </c>
      <c r="AF30" s="2">
        <f t="shared" si="13"/>
        <v>4500</v>
      </c>
      <c r="AG30" s="2">
        <f t="shared" si="13"/>
        <v>6020</v>
      </c>
      <c r="AH30" s="2">
        <f t="shared" si="13"/>
        <v>3409.1561181434599</v>
      </c>
      <c r="AI30" s="2" t="str">
        <f t="shared" si="13"/>
        <v>N.A.</v>
      </c>
      <c r="AJ30" s="2" t="str">
        <f t="shared" si="13"/>
        <v>N.A.</v>
      </c>
      <c r="AK30" s="2">
        <f t="shared" si="13"/>
        <v>100000</v>
      </c>
      <c r="AL30" s="2">
        <f t="shared" si="13"/>
        <v>4755.5084745762715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3612.6121794871797</v>
      </c>
      <c r="AQ30" s="16">
        <f t="shared" si="13"/>
        <v>20696.328767123287</v>
      </c>
      <c r="AR30" s="13">
        <f t="shared" si="13"/>
        <v>9917.5227502527814</v>
      </c>
    </row>
    <row r="31" spans="1:44" ht="15" customHeight="1" thickBot="1" x14ac:dyDescent="0.3">
      <c r="A31" s="4" t="s">
        <v>16</v>
      </c>
      <c r="B31" s="2">
        <v>233638087.00000018</v>
      </c>
      <c r="C31" s="2">
        <v>630400897.00000024</v>
      </c>
      <c r="D31" s="2">
        <v>76811587</v>
      </c>
      <c r="E31" s="2">
        <v>22967160</v>
      </c>
      <c r="F31" s="2">
        <v>36728630</v>
      </c>
      <c r="G31" s="2">
        <v>181236120</v>
      </c>
      <c r="H31" s="2">
        <v>83186408.99999997</v>
      </c>
      <c r="I31" s="2">
        <v>77668070.000000015</v>
      </c>
      <c r="J31" s="2">
        <v>0</v>
      </c>
      <c r="K31" s="2"/>
      <c r="L31" s="1">
        <f t="shared" ref="L31" si="14">B31+D31+F31+H31+J31</f>
        <v>430364713.00000012</v>
      </c>
      <c r="M31" s="12">
        <f t="shared" ref="M31" si="15">C31+E31+G31+I31+K31</f>
        <v>912272247.00000024</v>
      </c>
      <c r="N31" s="18">
        <f>L31+M31</f>
        <v>1342636960.0000005</v>
      </c>
      <c r="P31" s="4" t="s">
        <v>16</v>
      </c>
      <c r="Q31" s="2">
        <v>41954</v>
      </c>
      <c r="R31" s="2">
        <v>92844</v>
      </c>
      <c r="S31" s="2">
        <v>10880</v>
      </c>
      <c r="T31" s="2">
        <v>1784</v>
      </c>
      <c r="U31" s="2">
        <v>5230</v>
      </c>
      <c r="V31" s="2">
        <v>8947</v>
      </c>
      <c r="W31" s="2">
        <v>14964</v>
      </c>
      <c r="X31" s="2">
        <v>6046</v>
      </c>
      <c r="Y31" s="2">
        <v>2793</v>
      </c>
      <c r="Z31" s="2">
        <v>0</v>
      </c>
      <c r="AA31" s="1">
        <f t="shared" ref="AA31" si="16">Q31+S31+U31+W31+Y31</f>
        <v>75821</v>
      </c>
      <c r="AB31" s="12">
        <f t="shared" ref="AB31" si="17">R31+T31+V31+X31+Z31</f>
        <v>109621</v>
      </c>
      <c r="AC31" s="13">
        <f>AA31+AB31</f>
        <v>185442</v>
      </c>
      <c r="AE31" s="4" t="s">
        <v>16</v>
      </c>
      <c r="AF31" s="2">
        <f t="shared" ref="AF31:AO31" si="18">IFERROR(B31/Q31, "N.A.")</f>
        <v>5568.9108785813078</v>
      </c>
      <c r="AG31" s="2">
        <f t="shared" si="18"/>
        <v>6789.8937680410172</v>
      </c>
      <c r="AH31" s="2">
        <f t="shared" si="18"/>
        <v>7059.8885110294113</v>
      </c>
      <c r="AI31" s="2">
        <f t="shared" si="18"/>
        <v>12873.968609865471</v>
      </c>
      <c r="AJ31" s="2">
        <f t="shared" si="18"/>
        <v>7022.682600382409</v>
      </c>
      <c r="AK31" s="2">
        <f t="shared" si="18"/>
        <v>20256.635743824747</v>
      </c>
      <c r="AL31" s="2">
        <f t="shared" si="18"/>
        <v>5559.1024458700858</v>
      </c>
      <c r="AM31" s="2">
        <f t="shared" si="18"/>
        <v>12846.190869996695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5676.062212315851</v>
      </c>
      <c r="AQ31" s="16">
        <f t="shared" ref="AQ31" si="20">IFERROR(M31/AB31, "N.A.")</f>
        <v>8322.0573339050025</v>
      </c>
      <c r="AR31" s="13">
        <f t="shared" ref="AR31" si="21">IFERROR(N31/AC31, "N.A.")</f>
        <v>7240.1988761984903</v>
      </c>
    </row>
    <row r="32" spans="1:44" ht="15" customHeight="1" thickBot="1" x14ac:dyDescent="0.3">
      <c r="A32" s="5" t="s">
        <v>0</v>
      </c>
      <c r="B32" s="48">
        <f>B31+C31</f>
        <v>864038984.00000048</v>
      </c>
      <c r="C32" s="49"/>
      <c r="D32" s="48">
        <f>D31+E31</f>
        <v>99778747</v>
      </c>
      <c r="E32" s="49"/>
      <c r="F32" s="48">
        <f>F31+G31</f>
        <v>217964750</v>
      </c>
      <c r="G32" s="49"/>
      <c r="H32" s="48">
        <f>H31+I31</f>
        <v>160854479</v>
      </c>
      <c r="I32" s="49"/>
      <c r="J32" s="48">
        <f>J31+K31</f>
        <v>0</v>
      </c>
      <c r="K32" s="49"/>
      <c r="L32" s="48">
        <f>L31+M31</f>
        <v>1342636960.0000005</v>
      </c>
      <c r="M32" s="50"/>
      <c r="N32" s="19">
        <f>B32+D32+F32+H32+J32</f>
        <v>1342636960.0000005</v>
      </c>
      <c r="P32" s="5" t="s">
        <v>0</v>
      </c>
      <c r="Q32" s="48">
        <f>Q31+R31</f>
        <v>134798</v>
      </c>
      <c r="R32" s="49"/>
      <c r="S32" s="48">
        <f>S31+T31</f>
        <v>12664</v>
      </c>
      <c r="T32" s="49"/>
      <c r="U32" s="48">
        <f>U31+V31</f>
        <v>14177</v>
      </c>
      <c r="V32" s="49"/>
      <c r="W32" s="48">
        <f>W31+X31</f>
        <v>21010</v>
      </c>
      <c r="X32" s="49"/>
      <c r="Y32" s="48">
        <f>Y31+Z31</f>
        <v>2793</v>
      </c>
      <c r="Z32" s="49"/>
      <c r="AA32" s="48">
        <f>AA31+AB31</f>
        <v>185442</v>
      </c>
      <c r="AB32" s="49"/>
      <c r="AC32" s="20">
        <f>Q32+S32+U32+W32+Y32</f>
        <v>185442</v>
      </c>
      <c r="AE32" s="5" t="s">
        <v>0</v>
      </c>
      <c r="AF32" s="28">
        <f>IFERROR(B32/Q32,"N.A.")</f>
        <v>6409.8798498494079</v>
      </c>
      <c r="AG32" s="29"/>
      <c r="AH32" s="28">
        <f>IFERROR(D32/S32,"N.A.")</f>
        <v>7878.928221730891</v>
      </c>
      <c r="AI32" s="29"/>
      <c r="AJ32" s="28">
        <f>IFERROR(F32/U32,"N.A.")</f>
        <v>15374.532693799816</v>
      </c>
      <c r="AK32" s="29"/>
      <c r="AL32" s="28">
        <f>IFERROR(H32/W32,"N.A.")</f>
        <v>7656.0913374583533</v>
      </c>
      <c r="AM32" s="29"/>
      <c r="AN32" s="28">
        <f>IFERROR(J32/Y32,"N.A.")</f>
        <v>0</v>
      </c>
      <c r="AO32" s="29"/>
      <c r="AP32" s="28">
        <f>IFERROR(L32/AA32,"N.A.")</f>
        <v>7240.1988761984903</v>
      </c>
      <c r="AQ32" s="29"/>
      <c r="AR32" s="17">
        <f>IFERROR(N32/AC32, "N.A.")</f>
        <v>7240.1988761984903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8974245</v>
      </c>
      <c r="C39" s="2"/>
      <c r="D39" s="2">
        <v>2069029.9999999998</v>
      </c>
      <c r="E39" s="2"/>
      <c r="F39" s="2">
        <v>3491679.9999999995</v>
      </c>
      <c r="G39" s="2"/>
      <c r="H39" s="2">
        <v>34089999.000000007</v>
      </c>
      <c r="I39" s="2"/>
      <c r="J39" s="2">
        <v>0</v>
      </c>
      <c r="K39" s="2"/>
      <c r="L39" s="1">
        <f t="shared" ref="L39:M42" si="22">B39+D39+F39+H39+J39</f>
        <v>48624954.000000007</v>
      </c>
      <c r="M39" s="12">
        <f t="shared" si="22"/>
        <v>0</v>
      </c>
      <c r="N39" s="13">
        <f>L39+M39</f>
        <v>48624954.000000007</v>
      </c>
      <c r="P39" s="3" t="s">
        <v>12</v>
      </c>
      <c r="Q39" s="2">
        <v>3011</v>
      </c>
      <c r="R39" s="2">
        <v>0</v>
      </c>
      <c r="S39" s="2">
        <v>827</v>
      </c>
      <c r="T39" s="2">
        <v>0</v>
      </c>
      <c r="U39" s="2">
        <v>745</v>
      </c>
      <c r="V39" s="2">
        <v>0</v>
      </c>
      <c r="W39" s="2">
        <v>11758</v>
      </c>
      <c r="X39" s="2">
        <v>0</v>
      </c>
      <c r="Y39" s="2">
        <v>1832</v>
      </c>
      <c r="Z39" s="2">
        <v>0</v>
      </c>
      <c r="AA39" s="1">
        <f t="shared" ref="AA39:AB42" si="23">Q39+S39+U39+W39+Y39</f>
        <v>18173</v>
      </c>
      <c r="AB39" s="12">
        <f t="shared" si="23"/>
        <v>0</v>
      </c>
      <c r="AC39" s="13">
        <f>AA39+AB39</f>
        <v>18173</v>
      </c>
      <c r="AE39" s="3" t="s">
        <v>12</v>
      </c>
      <c r="AF39" s="2">
        <f t="shared" ref="AF39:AR42" si="24">IFERROR(B39/Q39, "N.A.")</f>
        <v>2980.4865493191633</v>
      </c>
      <c r="AG39" s="2" t="str">
        <f t="shared" si="24"/>
        <v>N.A.</v>
      </c>
      <c r="AH39" s="2">
        <f t="shared" si="24"/>
        <v>2501.8500604594919</v>
      </c>
      <c r="AI39" s="2" t="str">
        <f t="shared" si="24"/>
        <v>N.A.</v>
      </c>
      <c r="AJ39" s="2">
        <f t="shared" si="24"/>
        <v>4686.818791946308</v>
      </c>
      <c r="AK39" s="2" t="str">
        <f t="shared" si="24"/>
        <v>N.A.</v>
      </c>
      <c r="AL39" s="2">
        <f t="shared" si="24"/>
        <v>2899.3025174349386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2675.6701700324661</v>
      </c>
      <c r="AQ39" s="16" t="str">
        <f t="shared" si="24"/>
        <v>N.A.</v>
      </c>
      <c r="AR39" s="13">
        <f t="shared" si="24"/>
        <v>2675.6701700324661</v>
      </c>
    </row>
    <row r="40" spans="1:44" ht="15" customHeight="1" thickBot="1" x14ac:dyDescent="0.3">
      <c r="A40" s="3" t="s">
        <v>13</v>
      </c>
      <c r="B40" s="2">
        <v>27546999.999999996</v>
      </c>
      <c r="C40" s="2">
        <v>1944245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27546999.999999996</v>
      </c>
      <c r="M40" s="12">
        <f t="shared" si="22"/>
        <v>1944245</v>
      </c>
      <c r="N40" s="13">
        <f>L40+M40</f>
        <v>29491244.999999996</v>
      </c>
      <c r="P40" s="3" t="s">
        <v>13</v>
      </c>
      <c r="Q40" s="2">
        <v>9274</v>
      </c>
      <c r="R40" s="2">
        <v>496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9274</v>
      </c>
      <c r="AB40" s="12">
        <f t="shared" si="23"/>
        <v>496</v>
      </c>
      <c r="AC40" s="13">
        <f>AA40+AB40</f>
        <v>9770</v>
      </c>
      <c r="AE40" s="3" t="s">
        <v>13</v>
      </c>
      <c r="AF40" s="2">
        <f t="shared" si="24"/>
        <v>2970.347207246064</v>
      </c>
      <c r="AG40" s="2">
        <f t="shared" si="24"/>
        <v>3919.8487903225805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2970.347207246064</v>
      </c>
      <c r="AQ40" s="16">
        <f t="shared" si="24"/>
        <v>3919.8487903225805</v>
      </c>
      <c r="AR40" s="13">
        <f t="shared" si="24"/>
        <v>3018.5511770726712</v>
      </c>
    </row>
    <row r="41" spans="1:44" ht="15" customHeight="1" thickBot="1" x14ac:dyDescent="0.3">
      <c r="A41" s="3" t="s">
        <v>14</v>
      </c>
      <c r="B41" s="2">
        <v>63122721.00000003</v>
      </c>
      <c r="C41" s="2">
        <v>283173291.00000006</v>
      </c>
      <c r="D41" s="2">
        <v>18831100</v>
      </c>
      <c r="E41" s="2">
        <v>5955600.0000000009</v>
      </c>
      <c r="F41" s="2"/>
      <c r="G41" s="2">
        <v>19754730</v>
      </c>
      <c r="H41" s="2"/>
      <c r="I41" s="2">
        <v>10346990.000000004</v>
      </c>
      <c r="J41" s="2">
        <v>0</v>
      </c>
      <c r="K41" s="2"/>
      <c r="L41" s="1">
        <f t="shared" si="22"/>
        <v>81953821.00000003</v>
      </c>
      <c r="M41" s="12">
        <f t="shared" si="22"/>
        <v>319230611.00000006</v>
      </c>
      <c r="N41" s="13">
        <f>L41+M41</f>
        <v>401184432.00000012</v>
      </c>
      <c r="P41" s="3" t="s">
        <v>14</v>
      </c>
      <c r="Q41" s="2">
        <v>12551</v>
      </c>
      <c r="R41" s="2">
        <v>47608</v>
      </c>
      <c r="S41" s="2">
        <v>3554</v>
      </c>
      <c r="T41" s="2">
        <v>767</v>
      </c>
      <c r="U41" s="2">
        <v>0</v>
      </c>
      <c r="V41" s="2">
        <v>1472</v>
      </c>
      <c r="W41" s="2">
        <v>0</v>
      </c>
      <c r="X41" s="2">
        <v>2201</v>
      </c>
      <c r="Y41" s="2">
        <v>2991</v>
      </c>
      <c r="Z41" s="2">
        <v>0</v>
      </c>
      <c r="AA41" s="1">
        <f t="shared" si="23"/>
        <v>19096</v>
      </c>
      <c r="AB41" s="12">
        <f t="shared" si="23"/>
        <v>52048</v>
      </c>
      <c r="AC41" s="13">
        <f>AA41+AB41</f>
        <v>71144</v>
      </c>
      <c r="AE41" s="3" t="s">
        <v>14</v>
      </c>
      <c r="AF41" s="2">
        <f t="shared" si="24"/>
        <v>5029.2981435742195</v>
      </c>
      <c r="AG41" s="2">
        <f t="shared" si="24"/>
        <v>5948.0190514199303</v>
      </c>
      <c r="AH41" s="2">
        <f t="shared" si="24"/>
        <v>5298.5649971862686</v>
      </c>
      <c r="AI41" s="2">
        <f t="shared" si="24"/>
        <v>7764.7979139504578</v>
      </c>
      <c r="AJ41" s="2" t="str">
        <f t="shared" si="24"/>
        <v>N.A.</v>
      </c>
      <c r="AK41" s="2">
        <f t="shared" si="24"/>
        <v>13420.332880434782</v>
      </c>
      <c r="AL41" s="2" t="str">
        <f t="shared" si="24"/>
        <v>N.A.</v>
      </c>
      <c r="AM41" s="2">
        <f t="shared" si="24"/>
        <v>4701.0404361653809</v>
      </c>
      <c r="AN41" s="2">
        <f t="shared" si="24"/>
        <v>0</v>
      </c>
      <c r="AO41" s="2" t="str">
        <f t="shared" si="24"/>
        <v>N.A.</v>
      </c>
      <c r="AP41" s="15">
        <f t="shared" si="24"/>
        <v>4291.6747486384602</v>
      </c>
      <c r="AQ41" s="16">
        <f t="shared" si="24"/>
        <v>6133.3886220411941</v>
      </c>
      <c r="AR41" s="13">
        <f t="shared" si="24"/>
        <v>5639.0480152929285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57</v>
      </c>
      <c r="Z42" s="2">
        <v>0</v>
      </c>
      <c r="AA42" s="1">
        <f t="shared" si="23"/>
        <v>57</v>
      </c>
      <c r="AB42" s="12">
        <f t="shared" si="23"/>
        <v>0</v>
      </c>
      <c r="AC42" s="13">
        <f>AA42+AB42</f>
        <v>57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99643966</v>
      </c>
      <c r="C43" s="2">
        <v>285117536</v>
      </c>
      <c r="D43" s="2">
        <v>20900130.000000004</v>
      </c>
      <c r="E43" s="2">
        <v>5955600.0000000009</v>
      </c>
      <c r="F43" s="2">
        <v>3491679.9999999995</v>
      </c>
      <c r="G43" s="2">
        <v>19754730</v>
      </c>
      <c r="H43" s="2">
        <v>34089999.000000007</v>
      </c>
      <c r="I43" s="2">
        <v>10346990.000000004</v>
      </c>
      <c r="J43" s="2">
        <v>0</v>
      </c>
      <c r="K43" s="2"/>
      <c r="L43" s="1">
        <f t="shared" ref="L43" si="25">B43+D43+F43+H43+J43</f>
        <v>158125775</v>
      </c>
      <c r="M43" s="12">
        <f t="shared" ref="M43" si="26">C43+E43+G43+I43+K43</f>
        <v>321174856</v>
      </c>
      <c r="N43" s="18">
        <f>L43+M43</f>
        <v>479300631</v>
      </c>
      <c r="P43" s="4" t="s">
        <v>16</v>
      </c>
      <c r="Q43" s="2">
        <v>24836</v>
      </c>
      <c r="R43" s="2">
        <v>48104</v>
      </c>
      <c r="S43" s="2">
        <v>4381</v>
      </c>
      <c r="T43" s="2">
        <v>767</v>
      </c>
      <c r="U43" s="2">
        <v>745</v>
      </c>
      <c r="V43" s="2">
        <v>1472</v>
      </c>
      <c r="W43" s="2">
        <v>11758</v>
      </c>
      <c r="X43" s="2">
        <v>2201</v>
      </c>
      <c r="Y43" s="2">
        <v>4880</v>
      </c>
      <c r="Z43" s="2">
        <v>0</v>
      </c>
      <c r="AA43" s="1">
        <f t="shared" ref="AA43" si="27">Q43+S43+U43+W43+Y43</f>
        <v>46600</v>
      </c>
      <c r="AB43" s="12">
        <f t="shared" ref="AB43" si="28">R43+T43+V43+X43+Z43</f>
        <v>52544</v>
      </c>
      <c r="AC43" s="18">
        <f>AA43+AB43</f>
        <v>99144</v>
      </c>
      <c r="AE43" s="4" t="s">
        <v>16</v>
      </c>
      <c r="AF43" s="2">
        <f t="shared" ref="AF43:AO43" si="29">IFERROR(B43/Q43, "N.A.")</f>
        <v>4012.0778708326625</v>
      </c>
      <c r="AG43" s="2">
        <f t="shared" si="29"/>
        <v>5927.1066023615504</v>
      </c>
      <c r="AH43" s="2">
        <f t="shared" si="29"/>
        <v>4770.629993152249</v>
      </c>
      <c r="AI43" s="2">
        <f t="shared" si="29"/>
        <v>7764.7979139504578</v>
      </c>
      <c r="AJ43" s="2">
        <f t="shared" si="29"/>
        <v>4686.818791946308</v>
      </c>
      <c r="AK43" s="2">
        <f t="shared" si="29"/>
        <v>13420.332880434782</v>
      </c>
      <c r="AL43" s="2">
        <f t="shared" si="29"/>
        <v>2899.3025174349386</v>
      </c>
      <c r="AM43" s="2">
        <f t="shared" si="29"/>
        <v>4701.0404361653809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3393.2569742489272</v>
      </c>
      <c r="AQ43" s="16">
        <f t="shared" ref="AQ43" si="31">IFERROR(M43/AB43, "N.A.")</f>
        <v>6112.493453105968</v>
      </c>
      <c r="AR43" s="13">
        <f t="shared" ref="AR43" si="32">IFERROR(N43/AC43, "N.A.")</f>
        <v>4834.388677075769</v>
      </c>
    </row>
    <row r="44" spans="1:44" ht="15" customHeight="1" thickBot="1" x14ac:dyDescent="0.3">
      <c r="A44" s="5" t="s">
        <v>0</v>
      </c>
      <c r="B44" s="48">
        <f>B43+C43</f>
        <v>384761502</v>
      </c>
      <c r="C44" s="49"/>
      <c r="D44" s="48">
        <f>D43+E43</f>
        <v>26855730.000000004</v>
      </c>
      <c r="E44" s="49"/>
      <c r="F44" s="48">
        <f>F43+G43</f>
        <v>23246410</v>
      </c>
      <c r="G44" s="49"/>
      <c r="H44" s="48">
        <f>H43+I43</f>
        <v>44436989.000000015</v>
      </c>
      <c r="I44" s="49"/>
      <c r="J44" s="48">
        <f>J43+K43</f>
        <v>0</v>
      </c>
      <c r="K44" s="49"/>
      <c r="L44" s="48">
        <f>L43+M43</f>
        <v>479300631</v>
      </c>
      <c r="M44" s="50"/>
      <c r="N44" s="19">
        <f>B44+D44+F44+H44+J44</f>
        <v>479300631</v>
      </c>
      <c r="P44" s="5" t="s">
        <v>0</v>
      </c>
      <c r="Q44" s="48">
        <f>Q43+R43</f>
        <v>72940</v>
      </c>
      <c r="R44" s="49"/>
      <c r="S44" s="48">
        <f>S43+T43</f>
        <v>5148</v>
      </c>
      <c r="T44" s="49"/>
      <c r="U44" s="48">
        <f>U43+V43</f>
        <v>2217</v>
      </c>
      <c r="V44" s="49"/>
      <c r="W44" s="48">
        <f>W43+X43</f>
        <v>13959</v>
      </c>
      <c r="X44" s="49"/>
      <c r="Y44" s="48">
        <f>Y43+Z43</f>
        <v>4880</v>
      </c>
      <c r="Z44" s="49"/>
      <c r="AA44" s="48">
        <f>AA43+AB43</f>
        <v>99144</v>
      </c>
      <c r="AB44" s="50"/>
      <c r="AC44" s="19">
        <f>Q44+S44+U44+W44+Y44</f>
        <v>99144</v>
      </c>
      <c r="AE44" s="5" t="s">
        <v>0</v>
      </c>
      <c r="AF44" s="28">
        <f>IFERROR(B44/Q44,"N.A.")</f>
        <v>5275.0411571154373</v>
      </c>
      <c r="AG44" s="29"/>
      <c r="AH44" s="28">
        <f>IFERROR(D44/S44,"N.A.")</f>
        <v>5216.7307692307695</v>
      </c>
      <c r="AI44" s="29"/>
      <c r="AJ44" s="28">
        <f>IFERROR(F44/U44,"N.A.")</f>
        <v>10485.525484889491</v>
      </c>
      <c r="AK44" s="29"/>
      <c r="AL44" s="28">
        <f>IFERROR(H44/W44,"N.A.")</f>
        <v>3183.3934379253537</v>
      </c>
      <c r="AM44" s="29"/>
      <c r="AN44" s="28">
        <f>IFERROR(J44/Y44,"N.A.")</f>
        <v>0</v>
      </c>
      <c r="AO44" s="29"/>
      <c r="AP44" s="28">
        <f>IFERROR(L44/AA44,"N.A.")</f>
        <v>4834.388677075769</v>
      </c>
      <c r="AQ44" s="29"/>
      <c r="AR44" s="17">
        <f>IFERROR(N44/AC44, "N.A.")</f>
        <v>4834.388677075769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3922475.0000000005</v>
      </c>
      <c r="C15" s="2"/>
      <c r="D15" s="2">
        <v>288960</v>
      </c>
      <c r="E15" s="2"/>
      <c r="F15" s="2">
        <v>1150680</v>
      </c>
      <c r="G15" s="2"/>
      <c r="H15" s="2">
        <v>5778222.9999999991</v>
      </c>
      <c r="I15" s="2"/>
      <c r="J15" s="2">
        <v>0</v>
      </c>
      <c r="K15" s="2"/>
      <c r="L15" s="1">
        <f t="shared" ref="L15:M18" si="0">B15+D15+F15+H15+J15</f>
        <v>11140338</v>
      </c>
      <c r="M15" s="12">
        <f t="shared" si="0"/>
        <v>0</v>
      </c>
      <c r="N15" s="13">
        <f>L15+M15</f>
        <v>11140338</v>
      </c>
      <c r="P15" s="3" t="s">
        <v>12</v>
      </c>
      <c r="Q15" s="2">
        <v>1348</v>
      </c>
      <c r="R15" s="2">
        <v>0</v>
      </c>
      <c r="S15" s="2">
        <v>168</v>
      </c>
      <c r="T15" s="2">
        <v>0</v>
      </c>
      <c r="U15" s="2">
        <v>359</v>
      </c>
      <c r="V15" s="2">
        <v>0</v>
      </c>
      <c r="W15" s="2">
        <v>3182</v>
      </c>
      <c r="X15" s="2">
        <v>0</v>
      </c>
      <c r="Y15" s="2">
        <v>1235</v>
      </c>
      <c r="Z15" s="2">
        <v>0</v>
      </c>
      <c r="AA15" s="1">
        <f t="shared" ref="AA15:AB18" si="1">Q15+S15+U15+W15+Y15</f>
        <v>6292</v>
      </c>
      <c r="AB15" s="12">
        <f t="shared" si="1"/>
        <v>0</v>
      </c>
      <c r="AC15" s="13">
        <f>AA15+AB15</f>
        <v>6292</v>
      </c>
      <c r="AE15" s="3" t="s">
        <v>12</v>
      </c>
      <c r="AF15" s="2">
        <f t="shared" ref="AF15:AR18" si="2">IFERROR(B15/Q15, "N.A.")</f>
        <v>2909.8479228486649</v>
      </c>
      <c r="AG15" s="2" t="str">
        <f t="shared" si="2"/>
        <v>N.A.</v>
      </c>
      <c r="AH15" s="2">
        <f t="shared" si="2"/>
        <v>1720</v>
      </c>
      <c r="AI15" s="2" t="str">
        <f t="shared" si="2"/>
        <v>N.A.</v>
      </c>
      <c r="AJ15" s="2">
        <f t="shared" si="2"/>
        <v>3205.2367688022282</v>
      </c>
      <c r="AK15" s="2" t="str">
        <f t="shared" si="2"/>
        <v>N.A.</v>
      </c>
      <c r="AL15" s="2">
        <f t="shared" si="2"/>
        <v>1815.9091766184786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1770.5559440559441</v>
      </c>
      <c r="AQ15" s="16" t="str">
        <f t="shared" si="2"/>
        <v>N.A.</v>
      </c>
      <c r="AR15" s="13">
        <f t="shared" si="2"/>
        <v>1770.5559440559441</v>
      </c>
    </row>
    <row r="16" spans="1:44" ht="15" customHeight="1" thickBot="1" x14ac:dyDescent="0.3">
      <c r="A16" s="3" t="s">
        <v>13</v>
      </c>
      <c r="B16" s="2">
        <v>642745</v>
      </c>
      <c r="C16" s="2">
        <v>216720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642745</v>
      </c>
      <c r="M16" s="12">
        <f t="shared" si="0"/>
        <v>216720</v>
      </c>
      <c r="N16" s="13">
        <f>L16+M16</f>
        <v>859465</v>
      </c>
      <c r="P16" s="3" t="s">
        <v>13</v>
      </c>
      <c r="Q16" s="2">
        <v>619</v>
      </c>
      <c r="R16" s="2">
        <v>252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619</v>
      </c>
      <c r="AB16" s="12">
        <f t="shared" si="1"/>
        <v>252</v>
      </c>
      <c r="AC16" s="13">
        <f>AA16+AB16</f>
        <v>871</v>
      </c>
      <c r="AE16" s="3" t="s">
        <v>13</v>
      </c>
      <c r="AF16" s="2">
        <f t="shared" si="2"/>
        <v>1038.3602584814216</v>
      </c>
      <c r="AG16" s="2">
        <f t="shared" si="2"/>
        <v>860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1038.3602584814216</v>
      </c>
      <c r="AQ16" s="16">
        <f t="shared" si="2"/>
        <v>860</v>
      </c>
      <c r="AR16" s="13">
        <f t="shared" si="2"/>
        <v>986.75660160734787</v>
      </c>
    </row>
    <row r="17" spans="1:44" ht="15" customHeight="1" thickBot="1" x14ac:dyDescent="0.3">
      <c r="A17" s="3" t="s">
        <v>14</v>
      </c>
      <c r="B17" s="2">
        <v>3163546</v>
      </c>
      <c r="C17" s="2">
        <v>26707200</v>
      </c>
      <c r="D17" s="2">
        <v>216720</v>
      </c>
      <c r="E17" s="2"/>
      <c r="F17" s="2"/>
      <c r="G17" s="2">
        <v>2541600</v>
      </c>
      <c r="H17" s="2"/>
      <c r="I17" s="2">
        <v>504000</v>
      </c>
      <c r="J17" s="2">
        <v>0</v>
      </c>
      <c r="K17" s="2"/>
      <c r="L17" s="1">
        <f t="shared" si="0"/>
        <v>3380266</v>
      </c>
      <c r="M17" s="12">
        <f t="shared" si="0"/>
        <v>29752800</v>
      </c>
      <c r="N17" s="13">
        <f>L17+M17</f>
        <v>33133066</v>
      </c>
      <c r="P17" s="3" t="s">
        <v>14</v>
      </c>
      <c r="Q17" s="2">
        <v>1185</v>
      </c>
      <c r="R17" s="2">
        <v>4692</v>
      </c>
      <c r="S17" s="2">
        <v>252</v>
      </c>
      <c r="T17" s="2">
        <v>0</v>
      </c>
      <c r="U17" s="2">
        <v>0</v>
      </c>
      <c r="V17" s="2">
        <v>748</v>
      </c>
      <c r="W17" s="2">
        <v>0</v>
      </c>
      <c r="X17" s="2">
        <v>336</v>
      </c>
      <c r="Y17" s="2">
        <v>1000</v>
      </c>
      <c r="Z17" s="2">
        <v>0</v>
      </c>
      <c r="AA17" s="1">
        <f t="shared" si="1"/>
        <v>2437</v>
      </c>
      <c r="AB17" s="12">
        <f t="shared" si="1"/>
        <v>5776</v>
      </c>
      <c r="AC17" s="13">
        <f>AA17+AB17</f>
        <v>8213</v>
      </c>
      <c r="AE17" s="3" t="s">
        <v>14</v>
      </c>
      <c r="AF17" s="2">
        <f t="shared" si="2"/>
        <v>2669.6590717299578</v>
      </c>
      <c r="AG17" s="2">
        <f t="shared" si="2"/>
        <v>5692.0716112531973</v>
      </c>
      <c r="AH17" s="2">
        <f t="shared" si="2"/>
        <v>860</v>
      </c>
      <c r="AI17" s="2" t="str">
        <f t="shared" si="2"/>
        <v>N.A.</v>
      </c>
      <c r="AJ17" s="2" t="str">
        <f t="shared" si="2"/>
        <v>N.A.</v>
      </c>
      <c r="AK17" s="2">
        <f t="shared" si="2"/>
        <v>3397.860962566845</v>
      </c>
      <c r="AL17" s="2" t="str">
        <f t="shared" si="2"/>
        <v>N.A.</v>
      </c>
      <c r="AM17" s="2">
        <f t="shared" si="2"/>
        <v>1500</v>
      </c>
      <c r="AN17" s="2">
        <f t="shared" si="2"/>
        <v>0</v>
      </c>
      <c r="AO17" s="2" t="str">
        <f t="shared" si="2"/>
        <v>N.A.</v>
      </c>
      <c r="AP17" s="15">
        <f t="shared" si="2"/>
        <v>1387.0603200656544</v>
      </c>
      <c r="AQ17" s="16">
        <f t="shared" si="2"/>
        <v>5151.1080332409974</v>
      </c>
      <c r="AR17" s="13">
        <f t="shared" si="2"/>
        <v>4034.2220869353464</v>
      </c>
    </row>
    <row r="18" spans="1:44" ht="15" customHeight="1" thickBot="1" x14ac:dyDescent="0.3">
      <c r="A18" s="3" t="s">
        <v>15</v>
      </c>
      <c r="B18" s="2">
        <v>361200</v>
      </c>
      <c r="C18" s="2"/>
      <c r="D18" s="2">
        <v>326800</v>
      </c>
      <c r="E18" s="2"/>
      <c r="F18" s="2"/>
      <c r="G18" s="2">
        <v>59724</v>
      </c>
      <c r="H18" s="2">
        <v>392603</v>
      </c>
      <c r="I18" s="2"/>
      <c r="J18" s="2">
        <v>0</v>
      </c>
      <c r="K18" s="2"/>
      <c r="L18" s="1">
        <f t="shared" si="0"/>
        <v>1080603</v>
      </c>
      <c r="M18" s="12">
        <f t="shared" si="0"/>
        <v>59724</v>
      </c>
      <c r="N18" s="13">
        <f>L18+M18</f>
        <v>1140327</v>
      </c>
      <c r="P18" s="3" t="s">
        <v>15</v>
      </c>
      <c r="Q18" s="2">
        <v>168</v>
      </c>
      <c r="R18" s="2">
        <v>0</v>
      </c>
      <c r="S18" s="2">
        <v>76</v>
      </c>
      <c r="T18" s="2">
        <v>0</v>
      </c>
      <c r="U18" s="2">
        <v>0</v>
      </c>
      <c r="V18" s="2">
        <v>367</v>
      </c>
      <c r="W18" s="2">
        <v>3427</v>
      </c>
      <c r="X18" s="2">
        <v>0</v>
      </c>
      <c r="Y18" s="2">
        <v>326</v>
      </c>
      <c r="Z18" s="2">
        <v>0</v>
      </c>
      <c r="AA18" s="1">
        <f t="shared" si="1"/>
        <v>3997</v>
      </c>
      <c r="AB18" s="12">
        <f t="shared" si="1"/>
        <v>367</v>
      </c>
      <c r="AC18" s="18">
        <f>AA18+AB18</f>
        <v>4364</v>
      </c>
      <c r="AE18" s="3" t="s">
        <v>15</v>
      </c>
      <c r="AF18" s="2">
        <f t="shared" si="2"/>
        <v>2150</v>
      </c>
      <c r="AG18" s="2" t="str">
        <f t="shared" si="2"/>
        <v>N.A.</v>
      </c>
      <c r="AH18" s="2">
        <f t="shared" si="2"/>
        <v>4300</v>
      </c>
      <c r="AI18" s="2" t="str">
        <f t="shared" si="2"/>
        <v>N.A.</v>
      </c>
      <c r="AJ18" s="2" t="str">
        <f t="shared" si="2"/>
        <v>N.A.</v>
      </c>
      <c r="AK18" s="2">
        <f t="shared" si="2"/>
        <v>162.73569482288829</v>
      </c>
      <c r="AL18" s="2">
        <f t="shared" si="2"/>
        <v>114.5617157864021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270.35351513635226</v>
      </c>
      <c r="AQ18" s="16">
        <f t="shared" si="2"/>
        <v>162.73569482288829</v>
      </c>
      <c r="AR18" s="13">
        <f t="shared" si="2"/>
        <v>261.30316223648032</v>
      </c>
    </row>
    <row r="19" spans="1:44" ht="15" customHeight="1" thickBot="1" x14ac:dyDescent="0.3">
      <c r="A19" s="4" t="s">
        <v>16</v>
      </c>
      <c r="B19" s="2">
        <v>8089965.9999999991</v>
      </c>
      <c r="C19" s="2">
        <v>26923920</v>
      </c>
      <c r="D19" s="2">
        <v>832479.99999999988</v>
      </c>
      <c r="E19" s="2"/>
      <c r="F19" s="2">
        <v>1150680</v>
      </c>
      <c r="G19" s="2">
        <v>2601324</v>
      </c>
      <c r="H19" s="2">
        <v>6170825.9999999991</v>
      </c>
      <c r="I19" s="2">
        <v>504000</v>
      </c>
      <c r="J19" s="2">
        <v>0</v>
      </c>
      <c r="K19" s="2"/>
      <c r="L19" s="1">
        <f t="shared" ref="L19" si="3">B19+D19+F19+H19+J19</f>
        <v>16243951.999999996</v>
      </c>
      <c r="M19" s="12">
        <f t="shared" ref="M19" si="4">C19+E19+G19+I19+K19</f>
        <v>30029244</v>
      </c>
      <c r="N19" s="18">
        <f>L19+M19</f>
        <v>46273196</v>
      </c>
      <c r="P19" s="4" t="s">
        <v>16</v>
      </c>
      <c r="Q19" s="2">
        <v>3320</v>
      </c>
      <c r="R19" s="2">
        <v>4944</v>
      </c>
      <c r="S19" s="2">
        <v>496</v>
      </c>
      <c r="T19" s="2">
        <v>0</v>
      </c>
      <c r="U19" s="2">
        <v>359</v>
      </c>
      <c r="V19" s="2">
        <v>1115</v>
      </c>
      <c r="W19" s="2">
        <v>6609</v>
      </c>
      <c r="X19" s="2">
        <v>336</v>
      </c>
      <c r="Y19" s="2">
        <v>2561</v>
      </c>
      <c r="Z19" s="2">
        <v>0</v>
      </c>
      <c r="AA19" s="1">
        <f t="shared" ref="AA19" si="5">Q19+S19+U19+W19+Y19</f>
        <v>13345</v>
      </c>
      <c r="AB19" s="12">
        <f t="shared" ref="AB19" si="6">R19+T19+V19+X19+Z19</f>
        <v>6395</v>
      </c>
      <c r="AC19" s="13">
        <f>AA19+AB19</f>
        <v>19740</v>
      </c>
      <c r="AE19" s="4" t="s">
        <v>16</v>
      </c>
      <c r="AF19" s="2">
        <f t="shared" ref="AF19:AO19" si="7">IFERROR(B19/Q19, "N.A.")</f>
        <v>2436.7367469879514</v>
      </c>
      <c r="AG19" s="2">
        <f t="shared" si="7"/>
        <v>5445.7766990291266</v>
      </c>
      <c r="AH19" s="2">
        <f t="shared" si="7"/>
        <v>1678.3870967741934</v>
      </c>
      <c r="AI19" s="2" t="str">
        <f t="shared" si="7"/>
        <v>N.A.</v>
      </c>
      <c r="AJ19" s="2">
        <f t="shared" si="7"/>
        <v>3205.2367688022282</v>
      </c>
      <c r="AK19" s="2">
        <f t="shared" si="7"/>
        <v>2333.0260089686099</v>
      </c>
      <c r="AL19" s="2">
        <f t="shared" si="7"/>
        <v>933.70040853381738</v>
      </c>
      <c r="AM19" s="2">
        <f t="shared" si="7"/>
        <v>1500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1217.231322592731</v>
      </c>
      <c r="AQ19" s="16">
        <f t="shared" ref="AQ19" si="9">IFERROR(M19/AB19, "N.A.")</f>
        <v>4695.7379202501952</v>
      </c>
      <c r="AR19" s="13">
        <f t="shared" ref="AR19" si="10">IFERROR(N19/AC19, "N.A.")</f>
        <v>2344.1335359675786</v>
      </c>
    </row>
    <row r="20" spans="1:44" ht="15" customHeight="1" thickBot="1" x14ac:dyDescent="0.3">
      <c r="A20" s="5" t="s">
        <v>0</v>
      </c>
      <c r="B20" s="48">
        <f>B19+C19</f>
        <v>35013886</v>
      </c>
      <c r="C20" s="49"/>
      <c r="D20" s="48">
        <f>D19+E19</f>
        <v>832479.99999999988</v>
      </c>
      <c r="E20" s="49"/>
      <c r="F20" s="48">
        <f>F19+G19</f>
        <v>3752004</v>
      </c>
      <c r="G20" s="49"/>
      <c r="H20" s="48">
        <f>H19+I19</f>
        <v>6674825.9999999991</v>
      </c>
      <c r="I20" s="49"/>
      <c r="J20" s="48">
        <f>J19+K19</f>
        <v>0</v>
      </c>
      <c r="K20" s="49"/>
      <c r="L20" s="48">
        <f>L19+M19</f>
        <v>46273196</v>
      </c>
      <c r="M20" s="50"/>
      <c r="N20" s="19">
        <f>B20+D20+F20+H20+J20</f>
        <v>46273196</v>
      </c>
      <c r="P20" s="5" t="s">
        <v>0</v>
      </c>
      <c r="Q20" s="48">
        <f>Q19+R19</f>
        <v>8264</v>
      </c>
      <c r="R20" s="49"/>
      <c r="S20" s="48">
        <f>S19+T19</f>
        <v>496</v>
      </c>
      <c r="T20" s="49"/>
      <c r="U20" s="48">
        <f>U19+V19</f>
        <v>1474</v>
      </c>
      <c r="V20" s="49"/>
      <c r="W20" s="48">
        <f>W19+X19</f>
        <v>6945</v>
      </c>
      <c r="X20" s="49"/>
      <c r="Y20" s="48">
        <f>Y19+Z19</f>
        <v>2561</v>
      </c>
      <c r="Z20" s="49"/>
      <c r="AA20" s="48">
        <f>AA19+AB19</f>
        <v>19740</v>
      </c>
      <c r="AB20" s="49"/>
      <c r="AC20" s="20">
        <f>Q20+S20+U20+W20+Y20</f>
        <v>19740</v>
      </c>
      <c r="AE20" s="5" t="s">
        <v>0</v>
      </c>
      <c r="AF20" s="28">
        <f>IFERROR(B20/Q20,"N.A.")</f>
        <v>4236.9174733785094</v>
      </c>
      <c r="AG20" s="29"/>
      <c r="AH20" s="28">
        <f>IFERROR(D20/S20,"N.A.")</f>
        <v>1678.3870967741934</v>
      </c>
      <c r="AI20" s="29"/>
      <c r="AJ20" s="28">
        <f>IFERROR(F20/U20,"N.A.")</f>
        <v>2545.4572591587516</v>
      </c>
      <c r="AK20" s="29"/>
      <c r="AL20" s="28">
        <f>IFERROR(H20/W20,"N.A.")</f>
        <v>961.09805615550738</v>
      </c>
      <c r="AM20" s="29"/>
      <c r="AN20" s="28">
        <f>IFERROR(J20/Y20,"N.A.")</f>
        <v>0</v>
      </c>
      <c r="AO20" s="29"/>
      <c r="AP20" s="28">
        <f>IFERROR(L20/AA20,"N.A.")</f>
        <v>2344.1335359675786</v>
      </c>
      <c r="AQ20" s="29"/>
      <c r="AR20" s="17">
        <f>IFERROR(N20/AC20, "N.A.")</f>
        <v>2344.1335359675786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3594730.0000000005</v>
      </c>
      <c r="C27" s="2"/>
      <c r="D27" s="2">
        <v>288960</v>
      </c>
      <c r="E27" s="2"/>
      <c r="F27" s="2">
        <v>1150680</v>
      </c>
      <c r="G27" s="2"/>
      <c r="H27" s="2">
        <v>1583360.0000000002</v>
      </c>
      <c r="I27" s="2"/>
      <c r="J27" s="2">
        <v>0</v>
      </c>
      <c r="K27" s="2"/>
      <c r="L27" s="1">
        <f t="shared" ref="L27:M30" si="11">B27+D27+F27+H27+J27</f>
        <v>6617730</v>
      </c>
      <c r="M27" s="12">
        <f t="shared" si="11"/>
        <v>0</v>
      </c>
      <c r="N27" s="13">
        <f>L27+M27</f>
        <v>6617730</v>
      </c>
      <c r="P27" s="3" t="s">
        <v>12</v>
      </c>
      <c r="Q27" s="2">
        <v>897</v>
      </c>
      <c r="R27" s="2">
        <v>0</v>
      </c>
      <c r="S27" s="2">
        <v>168</v>
      </c>
      <c r="T27" s="2">
        <v>0</v>
      </c>
      <c r="U27" s="2">
        <v>359</v>
      </c>
      <c r="V27" s="2">
        <v>0</v>
      </c>
      <c r="W27" s="2">
        <v>793</v>
      </c>
      <c r="X27" s="2">
        <v>0</v>
      </c>
      <c r="Y27" s="2">
        <v>252</v>
      </c>
      <c r="Z27" s="2">
        <v>0</v>
      </c>
      <c r="AA27" s="1">
        <f t="shared" ref="AA27:AB30" si="12">Q27+S27+U27+W27+Y27</f>
        <v>2469</v>
      </c>
      <c r="AB27" s="12">
        <f t="shared" si="12"/>
        <v>0</v>
      </c>
      <c r="AC27" s="13">
        <f>AA27+AB27</f>
        <v>2469</v>
      </c>
      <c r="AE27" s="3" t="s">
        <v>12</v>
      </c>
      <c r="AF27" s="2">
        <f t="shared" ref="AF27:AR30" si="13">IFERROR(B27/Q27, "N.A.")</f>
        <v>4007.5027870680051</v>
      </c>
      <c r="AG27" s="2" t="str">
        <f t="shared" si="13"/>
        <v>N.A.</v>
      </c>
      <c r="AH27" s="2">
        <f t="shared" si="13"/>
        <v>1720</v>
      </c>
      <c r="AI27" s="2" t="str">
        <f t="shared" si="13"/>
        <v>N.A.</v>
      </c>
      <c r="AJ27" s="2">
        <f t="shared" si="13"/>
        <v>3205.2367688022282</v>
      </c>
      <c r="AK27" s="2" t="str">
        <f t="shared" si="13"/>
        <v>N.A.</v>
      </c>
      <c r="AL27" s="2">
        <f t="shared" si="13"/>
        <v>1996.6708701134933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2680.3280680437424</v>
      </c>
      <c r="AQ27" s="16" t="str">
        <f t="shared" si="13"/>
        <v>N.A.</v>
      </c>
      <c r="AR27" s="13">
        <f t="shared" si="13"/>
        <v>2680.3280680437424</v>
      </c>
    </row>
    <row r="28" spans="1:44" ht="15" customHeight="1" thickBot="1" x14ac:dyDescent="0.3">
      <c r="A28" s="3" t="s">
        <v>13</v>
      </c>
      <c r="B28" s="2">
        <v>216720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216720</v>
      </c>
      <c r="M28" s="12">
        <f t="shared" si="11"/>
        <v>0</v>
      </c>
      <c r="N28" s="13">
        <f>L28+M28</f>
        <v>216720</v>
      </c>
      <c r="P28" s="3" t="s">
        <v>13</v>
      </c>
      <c r="Q28" s="2">
        <v>252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252</v>
      </c>
      <c r="AB28" s="12">
        <f t="shared" si="12"/>
        <v>0</v>
      </c>
      <c r="AC28" s="13">
        <f>AA28+AB28</f>
        <v>252</v>
      </c>
      <c r="AE28" s="3" t="s">
        <v>13</v>
      </c>
      <c r="AF28" s="2">
        <f t="shared" si="13"/>
        <v>860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860</v>
      </c>
      <c r="AQ28" s="16" t="str">
        <f t="shared" si="13"/>
        <v>N.A.</v>
      </c>
      <c r="AR28" s="13">
        <f t="shared" si="13"/>
        <v>860</v>
      </c>
    </row>
    <row r="29" spans="1:44" ht="15" customHeight="1" thickBot="1" x14ac:dyDescent="0.3">
      <c r="A29" s="3" t="s">
        <v>14</v>
      </c>
      <c r="B29" s="2">
        <v>2930246</v>
      </c>
      <c r="C29" s="2">
        <v>14578000</v>
      </c>
      <c r="D29" s="2">
        <v>216720</v>
      </c>
      <c r="E29" s="2"/>
      <c r="F29" s="2"/>
      <c r="G29" s="2">
        <v>1785600</v>
      </c>
      <c r="H29" s="2"/>
      <c r="I29" s="2">
        <v>504000</v>
      </c>
      <c r="J29" s="2">
        <v>0</v>
      </c>
      <c r="K29" s="2"/>
      <c r="L29" s="1">
        <f t="shared" si="11"/>
        <v>3146966</v>
      </c>
      <c r="M29" s="12">
        <f t="shared" si="11"/>
        <v>16867600</v>
      </c>
      <c r="N29" s="13">
        <f>L29+M29</f>
        <v>20014566</v>
      </c>
      <c r="P29" s="3" t="s">
        <v>14</v>
      </c>
      <c r="Q29" s="2">
        <v>902</v>
      </c>
      <c r="R29" s="2">
        <v>2790</v>
      </c>
      <c r="S29" s="2">
        <v>252</v>
      </c>
      <c r="T29" s="2">
        <v>0</v>
      </c>
      <c r="U29" s="2">
        <v>0</v>
      </c>
      <c r="V29" s="2">
        <v>496</v>
      </c>
      <c r="W29" s="2">
        <v>0</v>
      </c>
      <c r="X29" s="2">
        <v>336</v>
      </c>
      <c r="Y29" s="2">
        <v>336</v>
      </c>
      <c r="Z29" s="2">
        <v>0</v>
      </c>
      <c r="AA29" s="1">
        <f t="shared" si="12"/>
        <v>1490</v>
      </c>
      <c r="AB29" s="12">
        <f t="shared" si="12"/>
        <v>3622</v>
      </c>
      <c r="AC29" s="13">
        <f>AA29+AB29</f>
        <v>5112</v>
      </c>
      <c r="AE29" s="3" t="s">
        <v>14</v>
      </c>
      <c r="AF29" s="2">
        <f t="shared" si="13"/>
        <v>3248.6097560975609</v>
      </c>
      <c r="AG29" s="2">
        <f t="shared" si="13"/>
        <v>5225.0896057347672</v>
      </c>
      <c r="AH29" s="2">
        <f t="shared" si="13"/>
        <v>860</v>
      </c>
      <c r="AI29" s="2" t="str">
        <f t="shared" si="13"/>
        <v>N.A.</v>
      </c>
      <c r="AJ29" s="2" t="str">
        <f t="shared" si="13"/>
        <v>N.A.</v>
      </c>
      <c r="AK29" s="2">
        <f t="shared" si="13"/>
        <v>3600</v>
      </c>
      <c r="AL29" s="2" t="str">
        <f t="shared" si="13"/>
        <v>N.A.</v>
      </c>
      <c r="AM29" s="2">
        <f t="shared" si="13"/>
        <v>1500</v>
      </c>
      <c r="AN29" s="2">
        <f t="shared" si="13"/>
        <v>0</v>
      </c>
      <c r="AO29" s="2" t="str">
        <f t="shared" si="13"/>
        <v>N.A.</v>
      </c>
      <c r="AP29" s="15">
        <f t="shared" si="13"/>
        <v>2112.0577181208055</v>
      </c>
      <c r="AQ29" s="16">
        <f t="shared" si="13"/>
        <v>4656.9850911098838</v>
      </c>
      <c r="AR29" s="13">
        <f t="shared" si="13"/>
        <v>3915.2124413145539</v>
      </c>
    </row>
    <row r="30" spans="1:44" ht="15" customHeight="1" thickBot="1" x14ac:dyDescent="0.3">
      <c r="A30" s="3" t="s">
        <v>15</v>
      </c>
      <c r="B30" s="2">
        <v>361200</v>
      </c>
      <c r="C30" s="2"/>
      <c r="D30" s="2">
        <v>326800</v>
      </c>
      <c r="E30" s="2"/>
      <c r="F30" s="2"/>
      <c r="G30" s="2">
        <v>59724</v>
      </c>
      <c r="H30" s="2">
        <v>392603</v>
      </c>
      <c r="I30" s="2"/>
      <c r="J30" s="2">
        <v>0</v>
      </c>
      <c r="K30" s="2"/>
      <c r="L30" s="1">
        <f t="shared" si="11"/>
        <v>1080603</v>
      </c>
      <c r="M30" s="12">
        <f t="shared" si="11"/>
        <v>59724</v>
      </c>
      <c r="N30" s="13">
        <f>L30+M30</f>
        <v>1140327</v>
      </c>
      <c r="P30" s="3" t="s">
        <v>15</v>
      </c>
      <c r="Q30" s="2">
        <v>168</v>
      </c>
      <c r="R30" s="2">
        <v>0</v>
      </c>
      <c r="S30" s="2">
        <v>76</v>
      </c>
      <c r="T30" s="2">
        <v>0</v>
      </c>
      <c r="U30" s="2">
        <v>0</v>
      </c>
      <c r="V30" s="2">
        <v>367</v>
      </c>
      <c r="W30" s="2">
        <v>3427</v>
      </c>
      <c r="X30" s="2">
        <v>0</v>
      </c>
      <c r="Y30" s="2">
        <v>211</v>
      </c>
      <c r="Z30" s="2">
        <v>0</v>
      </c>
      <c r="AA30" s="1">
        <f t="shared" si="12"/>
        <v>3882</v>
      </c>
      <c r="AB30" s="12">
        <f t="shared" si="12"/>
        <v>367</v>
      </c>
      <c r="AC30" s="18">
        <f>AA30+AB30</f>
        <v>4249</v>
      </c>
      <c r="AE30" s="3" t="s">
        <v>15</v>
      </c>
      <c r="AF30" s="2">
        <f t="shared" si="13"/>
        <v>2150</v>
      </c>
      <c r="AG30" s="2" t="str">
        <f t="shared" si="13"/>
        <v>N.A.</v>
      </c>
      <c r="AH30" s="2">
        <f t="shared" si="13"/>
        <v>4300</v>
      </c>
      <c r="AI30" s="2" t="str">
        <f t="shared" si="13"/>
        <v>N.A.</v>
      </c>
      <c r="AJ30" s="2" t="str">
        <f t="shared" si="13"/>
        <v>N.A.</v>
      </c>
      <c r="AK30" s="2">
        <f t="shared" si="13"/>
        <v>162.73569482288829</v>
      </c>
      <c r="AL30" s="2">
        <f t="shared" si="13"/>
        <v>114.5617157864021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278.3624420401855</v>
      </c>
      <c r="AQ30" s="16">
        <f t="shared" si="13"/>
        <v>162.73569482288829</v>
      </c>
      <c r="AR30" s="13">
        <f t="shared" si="13"/>
        <v>268.37538244292773</v>
      </c>
    </row>
    <row r="31" spans="1:44" ht="15" customHeight="1" thickBot="1" x14ac:dyDescent="0.3">
      <c r="A31" s="4" t="s">
        <v>16</v>
      </c>
      <c r="B31" s="2">
        <v>7102896.0000000009</v>
      </c>
      <c r="C31" s="2">
        <v>14578000</v>
      </c>
      <c r="D31" s="2">
        <v>832479.99999999988</v>
      </c>
      <c r="E31" s="2"/>
      <c r="F31" s="2">
        <v>1150680</v>
      </c>
      <c r="G31" s="2">
        <v>1845324</v>
      </c>
      <c r="H31" s="2">
        <v>1975962.9999999988</v>
      </c>
      <c r="I31" s="2">
        <v>504000</v>
      </c>
      <c r="J31" s="2">
        <v>0</v>
      </c>
      <c r="K31" s="2"/>
      <c r="L31" s="1">
        <f t="shared" ref="L31" si="14">B31+D31+F31+H31+J31</f>
        <v>11062018.999999998</v>
      </c>
      <c r="M31" s="12">
        <f t="shared" ref="M31" si="15">C31+E31+G31+I31+K31</f>
        <v>16927324</v>
      </c>
      <c r="N31" s="18">
        <f>L31+M31</f>
        <v>27989343</v>
      </c>
      <c r="P31" s="4" t="s">
        <v>16</v>
      </c>
      <c r="Q31" s="2">
        <v>2219</v>
      </c>
      <c r="R31" s="2">
        <v>2790</v>
      </c>
      <c r="S31" s="2">
        <v>496</v>
      </c>
      <c r="T31" s="2">
        <v>0</v>
      </c>
      <c r="U31" s="2">
        <v>359</v>
      </c>
      <c r="V31" s="2">
        <v>863</v>
      </c>
      <c r="W31" s="2">
        <v>4220</v>
      </c>
      <c r="X31" s="2">
        <v>336</v>
      </c>
      <c r="Y31" s="2">
        <v>799</v>
      </c>
      <c r="Z31" s="2">
        <v>0</v>
      </c>
      <c r="AA31" s="1">
        <f t="shared" ref="AA31" si="16">Q31+S31+U31+W31+Y31</f>
        <v>8093</v>
      </c>
      <c r="AB31" s="12">
        <f t="shared" ref="AB31" si="17">R31+T31+V31+X31+Z31</f>
        <v>3989</v>
      </c>
      <c r="AC31" s="13">
        <f>AA31+AB31</f>
        <v>12082</v>
      </c>
      <c r="AE31" s="4" t="s">
        <v>16</v>
      </c>
      <c r="AF31" s="2">
        <f t="shared" ref="AF31:AO31" si="18">IFERROR(B31/Q31, "N.A.")</f>
        <v>3200.9445696259581</v>
      </c>
      <c r="AG31" s="2">
        <f t="shared" si="18"/>
        <v>5225.0896057347672</v>
      </c>
      <c r="AH31" s="2">
        <f t="shared" si="18"/>
        <v>1678.3870967741934</v>
      </c>
      <c r="AI31" s="2" t="str">
        <f t="shared" si="18"/>
        <v>N.A.</v>
      </c>
      <c r="AJ31" s="2">
        <f t="shared" si="18"/>
        <v>3205.2367688022282</v>
      </c>
      <c r="AK31" s="2">
        <f t="shared" si="18"/>
        <v>2138.2665121668597</v>
      </c>
      <c r="AL31" s="2">
        <f t="shared" si="18"/>
        <v>468.2376777251182</v>
      </c>
      <c r="AM31" s="2">
        <f t="shared" si="18"/>
        <v>1500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1366.8625973063138</v>
      </c>
      <c r="AQ31" s="16">
        <f t="shared" ref="AQ31" si="20">IFERROR(M31/AB31, "N.A.")</f>
        <v>4243.5006267234894</v>
      </c>
      <c r="AR31" s="13">
        <f t="shared" ref="AR31" si="21">IFERROR(N31/AC31, "N.A.")</f>
        <v>2316.6150471776195</v>
      </c>
    </row>
    <row r="32" spans="1:44" ht="15" customHeight="1" thickBot="1" x14ac:dyDescent="0.3">
      <c r="A32" s="5" t="s">
        <v>0</v>
      </c>
      <c r="B32" s="48">
        <f>B31+C31</f>
        <v>21680896</v>
      </c>
      <c r="C32" s="49"/>
      <c r="D32" s="48">
        <f>D31+E31</f>
        <v>832479.99999999988</v>
      </c>
      <c r="E32" s="49"/>
      <c r="F32" s="48">
        <f>F31+G31</f>
        <v>2996004</v>
      </c>
      <c r="G32" s="49"/>
      <c r="H32" s="48">
        <f>H31+I31</f>
        <v>2479962.9999999991</v>
      </c>
      <c r="I32" s="49"/>
      <c r="J32" s="48">
        <f>J31+K31</f>
        <v>0</v>
      </c>
      <c r="K32" s="49"/>
      <c r="L32" s="48">
        <f>L31+M31</f>
        <v>27989343</v>
      </c>
      <c r="M32" s="50"/>
      <c r="N32" s="19">
        <f>B32+D32+F32+H32+J32</f>
        <v>27989343</v>
      </c>
      <c r="P32" s="5" t="s">
        <v>0</v>
      </c>
      <c r="Q32" s="48">
        <f>Q31+R31</f>
        <v>5009</v>
      </c>
      <c r="R32" s="49"/>
      <c r="S32" s="48">
        <f>S31+T31</f>
        <v>496</v>
      </c>
      <c r="T32" s="49"/>
      <c r="U32" s="48">
        <f>U31+V31</f>
        <v>1222</v>
      </c>
      <c r="V32" s="49"/>
      <c r="W32" s="48">
        <f>W31+X31</f>
        <v>4556</v>
      </c>
      <c r="X32" s="49"/>
      <c r="Y32" s="48">
        <f>Y31+Z31</f>
        <v>799</v>
      </c>
      <c r="Z32" s="49"/>
      <c r="AA32" s="48">
        <f>AA31+AB31</f>
        <v>12082</v>
      </c>
      <c r="AB32" s="49"/>
      <c r="AC32" s="20">
        <f>Q32+S32+U32+W32+Y32</f>
        <v>12082</v>
      </c>
      <c r="AE32" s="5" t="s">
        <v>0</v>
      </c>
      <c r="AF32" s="28">
        <f>IFERROR(B32/Q32,"N.A.")</f>
        <v>4328.3881014174485</v>
      </c>
      <c r="AG32" s="29"/>
      <c r="AH32" s="28">
        <f>IFERROR(D32/S32,"N.A.")</f>
        <v>1678.3870967741934</v>
      </c>
      <c r="AI32" s="29"/>
      <c r="AJ32" s="28">
        <f>IFERROR(F32/U32,"N.A.")</f>
        <v>2451.7217675941079</v>
      </c>
      <c r="AK32" s="29"/>
      <c r="AL32" s="28">
        <f>IFERROR(H32/W32,"N.A.")</f>
        <v>544.32901668129921</v>
      </c>
      <c r="AM32" s="29"/>
      <c r="AN32" s="28">
        <f>IFERROR(J32/Y32,"N.A.")</f>
        <v>0</v>
      </c>
      <c r="AO32" s="29"/>
      <c r="AP32" s="28">
        <f>IFERROR(L32/AA32,"N.A.")</f>
        <v>2316.6150471776195</v>
      </c>
      <c r="AQ32" s="29"/>
      <c r="AR32" s="17">
        <f>IFERROR(N32/AC32, "N.A.")</f>
        <v>2316.6150471776195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327745</v>
      </c>
      <c r="C39" s="2"/>
      <c r="D39" s="2"/>
      <c r="E39" s="2"/>
      <c r="F39" s="2"/>
      <c r="G39" s="2"/>
      <c r="H39" s="2">
        <v>4194863</v>
      </c>
      <c r="I39" s="2"/>
      <c r="J39" s="2">
        <v>0</v>
      </c>
      <c r="K39" s="2"/>
      <c r="L39" s="1">
        <f t="shared" ref="L39:M42" si="22">B39+D39+F39+H39+J39</f>
        <v>4522608</v>
      </c>
      <c r="M39" s="12">
        <f t="shared" si="22"/>
        <v>0</v>
      </c>
      <c r="N39" s="13">
        <f>L39+M39</f>
        <v>4522608</v>
      </c>
      <c r="P39" s="3" t="s">
        <v>12</v>
      </c>
      <c r="Q39" s="2">
        <v>451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2389</v>
      </c>
      <c r="X39" s="2">
        <v>0</v>
      </c>
      <c r="Y39" s="2">
        <v>983</v>
      </c>
      <c r="Z39" s="2">
        <v>0</v>
      </c>
      <c r="AA39" s="1">
        <f t="shared" ref="AA39:AB42" si="23">Q39+S39+U39+W39+Y39</f>
        <v>3823</v>
      </c>
      <c r="AB39" s="12">
        <f t="shared" si="23"/>
        <v>0</v>
      </c>
      <c r="AC39" s="13">
        <f>AA39+AB39</f>
        <v>3823</v>
      </c>
      <c r="AE39" s="3" t="s">
        <v>12</v>
      </c>
      <c r="AF39" s="2">
        <f t="shared" ref="AF39:AR42" si="24">IFERROR(B39/Q39, "N.A.")</f>
        <v>726.70731707317077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1755.9074926747594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1182.9997384253204</v>
      </c>
      <c r="AQ39" s="16" t="str">
        <f t="shared" si="24"/>
        <v>N.A.</v>
      </c>
      <c r="AR39" s="13">
        <f t="shared" si="24"/>
        <v>1182.9997384253204</v>
      </c>
    </row>
    <row r="40" spans="1:44" ht="15" customHeight="1" thickBot="1" x14ac:dyDescent="0.3">
      <c r="A40" s="3" t="s">
        <v>13</v>
      </c>
      <c r="B40" s="2">
        <v>426024.99999999994</v>
      </c>
      <c r="C40" s="2">
        <v>216720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426024.99999999994</v>
      </c>
      <c r="M40" s="12">
        <f t="shared" si="22"/>
        <v>216720</v>
      </c>
      <c r="N40" s="13">
        <f>L40+M40</f>
        <v>642745</v>
      </c>
      <c r="P40" s="3" t="s">
        <v>13</v>
      </c>
      <c r="Q40" s="2">
        <v>367</v>
      </c>
      <c r="R40" s="2">
        <v>252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367</v>
      </c>
      <c r="AB40" s="12">
        <f t="shared" si="23"/>
        <v>252</v>
      </c>
      <c r="AC40" s="13">
        <f>AA40+AB40</f>
        <v>619</v>
      </c>
      <c r="AE40" s="3" t="s">
        <v>13</v>
      </c>
      <c r="AF40" s="2">
        <f t="shared" si="24"/>
        <v>1160.8310626702996</v>
      </c>
      <c r="AG40" s="2">
        <f t="shared" si="24"/>
        <v>860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1160.8310626702996</v>
      </c>
      <c r="AQ40" s="16">
        <f t="shared" si="24"/>
        <v>860</v>
      </c>
      <c r="AR40" s="13">
        <f t="shared" si="24"/>
        <v>1038.3602584814216</v>
      </c>
    </row>
    <row r="41" spans="1:44" ht="15" customHeight="1" thickBot="1" x14ac:dyDescent="0.3">
      <c r="A41" s="3" t="s">
        <v>14</v>
      </c>
      <c r="B41" s="2">
        <v>233300</v>
      </c>
      <c r="C41" s="2">
        <v>12129200</v>
      </c>
      <c r="D41" s="2"/>
      <c r="E41" s="2"/>
      <c r="F41" s="2"/>
      <c r="G41" s="2">
        <v>756000</v>
      </c>
      <c r="H41" s="2"/>
      <c r="I41" s="2"/>
      <c r="J41" s="2">
        <v>0</v>
      </c>
      <c r="K41" s="2"/>
      <c r="L41" s="1">
        <f t="shared" si="22"/>
        <v>233300</v>
      </c>
      <c r="M41" s="12">
        <f t="shared" si="22"/>
        <v>12885200</v>
      </c>
      <c r="N41" s="13">
        <f>L41+M41</f>
        <v>13118500</v>
      </c>
      <c r="P41" s="3" t="s">
        <v>14</v>
      </c>
      <c r="Q41" s="2">
        <v>283</v>
      </c>
      <c r="R41" s="2">
        <v>1902</v>
      </c>
      <c r="S41" s="2">
        <v>0</v>
      </c>
      <c r="T41" s="2">
        <v>0</v>
      </c>
      <c r="U41" s="2">
        <v>0</v>
      </c>
      <c r="V41" s="2">
        <v>252</v>
      </c>
      <c r="W41" s="2">
        <v>0</v>
      </c>
      <c r="X41" s="2">
        <v>0</v>
      </c>
      <c r="Y41" s="2">
        <v>664</v>
      </c>
      <c r="Z41" s="2">
        <v>0</v>
      </c>
      <c r="AA41" s="1">
        <f t="shared" si="23"/>
        <v>947</v>
      </c>
      <c r="AB41" s="12">
        <f t="shared" si="23"/>
        <v>2154</v>
      </c>
      <c r="AC41" s="13">
        <f>AA41+AB41</f>
        <v>3101</v>
      </c>
      <c r="AE41" s="3" t="s">
        <v>14</v>
      </c>
      <c r="AF41" s="2">
        <f t="shared" si="24"/>
        <v>824.38162544169609</v>
      </c>
      <c r="AG41" s="2">
        <f t="shared" si="24"/>
        <v>6377.0767613038906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3000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246.35691657866948</v>
      </c>
      <c r="AQ41" s="16">
        <f t="shared" si="24"/>
        <v>5981.987000928505</v>
      </c>
      <c r="AR41" s="13">
        <f t="shared" si="24"/>
        <v>4230.4095453079653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115</v>
      </c>
      <c r="Z42" s="2">
        <v>0</v>
      </c>
      <c r="AA42" s="1">
        <f t="shared" si="23"/>
        <v>115</v>
      </c>
      <c r="AB42" s="12">
        <f t="shared" si="23"/>
        <v>0</v>
      </c>
      <c r="AC42" s="13">
        <f>AA42+AB42</f>
        <v>115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987070.00000000012</v>
      </c>
      <c r="C43" s="2">
        <v>12345920</v>
      </c>
      <c r="D43" s="2"/>
      <c r="E43" s="2"/>
      <c r="F43" s="2"/>
      <c r="G43" s="2">
        <v>756000</v>
      </c>
      <c r="H43" s="2">
        <v>4194863</v>
      </c>
      <c r="I43" s="2"/>
      <c r="J43" s="2">
        <v>0</v>
      </c>
      <c r="K43" s="2"/>
      <c r="L43" s="1">
        <f t="shared" ref="L43" si="25">B43+D43+F43+H43+J43</f>
        <v>5181933</v>
      </c>
      <c r="M43" s="12">
        <f t="shared" ref="M43" si="26">C43+E43+G43+I43+K43</f>
        <v>13101920</v>
      </c>
      <c r="N43" s="18">
        <f>L43+M43</f>
        <v>18283853</v>
      </c>
      <c r="P43" s="4" t="s">
        <v>16</v>
      </c>
      <c r="Q43" s="2">
        <v>1101</v>
      </c>
      <c r="R43" s="2">
        <v>2154</v>
      </c>
      <c r="S43" s="2">
        <v>0</v>
      </c>
      <c r="T43" s="2">
        <v>0</v>
      </c>
      <c r="U43" s="2">
        <v>0</v>
      </c>
      <c r="V43" s="2">
        <v>252</v>
      </c>
      <c r="W43" s="2">
        <v>2389</v>
      </c>
      <c r="X43" s="2">
        <v>0</v>
      </c>
      <c r="Y43" s="2">
        <v>1762</v>
      </c>
      <c r="Z43" s="2">
        <v>0</v>
      </c>
      <c r="AA43" s="1">
        <f t="shared" ref="AA43" si="27">Q43+S43+U43+W43+Y43</f>
        <v>5252</v>
      </c>
      <c r="AB43" s="12">
        <f t="shared" ref="AB43" si="28">R43+T43+V43+X43+Z43</f>
        <v>2406</v>
      </c>
      <c r="AC43" s="18">
        <f>AA43+AB43</f>
        <v>7658</v>
      </c>
      <c r="AE43" s="4" t="s">
        <v>16</v>
      </c>
      <c r="AF43" s="2">
        <f t="shared" ref="AF43:AO43" si="29">IFERROR(B43/Q43, "N.A.")</f>
        <v>896.52134423251596</v>
      </c>
      <c r="AG43" s="2">
        <f t="shared" si="29"/>
        <v>5731.6248839368618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3000</v>
      </c>
      <c r="AL43" s="2">
        <f t="shared" si="29"/>
        <v>1755.9074926747594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986.65898705255142</v>
      </c>
      <c r="AQ43" s="16">
        <f t="shared" ref="AQ43" si="31">IFERROR(M43/AB43, "N.A.")</f>
        <v>5445.5195344970907</v>
      </c>
      <c r="AR43" s="13">
        <f t="shared" ref="AR43" si="32">IFERROR(N43/AC43, "N.A.")</f>
        <v>2387.5493601462522</v>
      </c>
    </row>
    <row r="44" spans="1:44" ht="15" customHeight="1" thickBot="1" x14ac:dyDescent="0.3">
      <c r="A44" s="5" t="s">
        <v>0</v>
      </c>
      <c r="B44" s="48">
        <f>B43+C43</f>
        <v>13332990</v>
      </c>
      <c r="C44" s="49"/>
      <c r="D44" s="48">
        <f>D43+E43</f>
        <v>0</v>
      </c>
      <c r="E44" s="49"/>
      <c r="F44" s="48">
        <f>F43+G43</f>
        <v>756000</v>
      </c>
      <c r="G44" s="49"/>
      <c r="H44" s="48">
        <f>H43+I43</f>
        <v>4194863</v>
      </c>
      <c r="I44" s="49"/>
      <c r="J44" s="48">
        <f>J43+K43</f>
        <v>0</v>
      </c>
      <c r="K44" s="49"/>
      <c r="L44" s="48">
        <f>L43+M43</f>
        <v>18283853</v>
      </c>
      <c r="M44" s="50"/>
      <c r="N44" s="19">
        <f>B44+D44+F44+H44+J44</f>
        <v>18283853</v>
      </c>
      <c r="P44" s="5" t="s">
        <v>0</v>
      </c>
      <c r="Q44" s="48">
        <f>Q43+R43</f>
        <v>3255</v>
      </c>
      <c r="R44" s="49"/>
      <c r="S44" s="48">
        <f>S43+T43</f>
        <v>0</v>
      </c>
      <c r="T44" s="49"/>
      <c r="U44" s="48">
        <f>U43+V43</f>
        <v>252</v>
      </c>
      <c r="V44" s="49"/>
      <c r="W44" s="48">
        <f>W43+X43</f>
        <v>2389</v>
      </c>
      <c r="X44" s="49"/>
      <c r="Y44" s="48">
        <f>Y43+Z43</f>
        <v>1762</v>
      </c>
      <c r="Z44" s="49"/>
      <c r="AA44" s="48">
        <f>AA43+AB43</f>
        <v>7658</v>
      </c>
      <c r="AB44" s="50"/>
      <c r="AC44" s="19">
        <f>Q44+S44+U44+W44+Y44</f>
        <v>7658</v>
      </c>
      <c r="AE44" s="5" t="s">
        <v>0</v>
      </c>
      <c r="AF44" s="28">
        <f>IFERROR(B44/Q44,"N.A.")</f>
        <v>4096.1566820276494</v>
      </c>
      <c r="AG44" s="29"/>
      <c r="AH44" s="28" t="str">
        <f>IFERROR(D44/S44,"N.A.")</f>
        <v>N.A.</v>
      </c>
      <c r="AI44" s="29"/>
      <c r="AJ44" s="28">
        <f>IFERROR(F44/U44,"N.A.")</f>
        <v>3000</v>
      </c>
      <c r="AK44" s="29"/>
      <c r="AL44" s="28">
        <f>IFERROR(H44/W44,"N.A.")</f>
        <v>1755.9074926747594</v>
      </c>
      <c r="AM44" s="29"/>
      <c r="AN44" s="28">
        <f>IFERROR(J44/Y44,"N.A.")</f>
        <v>0</v>
      </c>
      <c r="AO44" s="29"/>
      <c r="AP44" s="28">
        <f>IFERROR(L44/AA44,"N.A.")</f>
        <v>2387.5493601462522</v>
      </c>
      <c r="AQ44" s="29"/>
      <c r="AR44" s="17">
        <f>IFERROR(N44/AC44, "N.A.")</f>
        <v>2387.5493601462522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3551395</v>
      </c>
      <c r="C15" s="2"/>
      <c r="D15" s="2"/>
      <c r="E15" s="2"/>
      <c r="F15" s="2">
        <v>572250</v>
      </c>
      <c r="G15" s="2"/>
      <c r="H15" s="2">
        <v>696000</v>
      </c>
      <c r="I15" s="2"/>
      <c r="J15" s="2">
        <v>0</v>
      </c>
      <c r="K15" s="2"/>
      <c r="L15" s="1">
        <f t="shared" ref="L15:M18" si="0">B15+D15+F15+H15+J15</f>
        <v>4819645</v>
      </c>
      <c r="M15" s="12">
        <f t="shared" si="0"/>
        <v>0</v>
      </c>
      <c r="N15" s="13">
        <f>L15+M15</f>
        <v>4819645</v>
      </c>
      <c r="P15" s="3" t="s">
        <v>12</v>
      </c>
      <c r="Q15" s="2">
        <v>1492</v>
      </c>
      <c r="R15" s="2">
        <v>0</v>
      </c>
      <c r="S15" s="2">
        <v>0</v>
      </c>
      <c r="T15" s="2">
        <v>0</v>
      </c>
      <c r="U15" s="2">
        <v>182</v>
      </c>
      <c r="V15" s="2">
        <v>0</v>
      </c>
      <c r="W15" s="2">
        <v>1400</v>
      </c>
      <c r="X15" s="2">
        <v>0</v>
      </c>
      <c r="Y15" s="2">
        <v>143</v>
      </c>
      <c r="Z15" s="2">
        <v>0</v>
      </c>
      <c r="AA15" s="1">
        <f t="shared" ref="AA15:AB18" si="1">Q15+S15+U15+W15+Y15</f>
        <v>3217</v>
      </c>
      <c r="AB15" s="12">
        <f t="shared" si="1"/>
        <v>0</v>
      </c>
      <c r="AC15" s="13">
        <f>AA15+AB15</f>
        <v>3217</v>
      </c>
      <c r="AE15" s="3" t="s">
        <v>12</v>
      </c>
      <c r="AF15" s="2">
        <f t="shared" ref="AF15:AR18" si="2">IFERROR(B15/Q15, "N.A.")</f>
        <v>2380.2915549597856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3144.2307692307691</v>
      </c>
      <c r="AK15" s="2" t="str">
        <f t="shared" si="2"/>
        <v>N.A.</v>
      </c>
      <c r="AL15" s="2">
        <f t="shared" si="2"/>
        <v>497.14285714285717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1498.1799813490829</v>
      </c>
      <c r="AQ15" s="16" t="str">
        <f t="shared" si="2"/>
        <v>N.A.</v>
      </c>
      <c r="AR15" s="13">
        <f t="shared" si="2"/>
        <v>1498.1799813490829</v>
      </c>
    </row>
    <row r="16" spans="1:44" ht="15" customHeight="1" thickBot="1" x14ac:dyDescent="0.3">
      <c r="A16" s="3" t="s">
        <v>13</v>
      </c>
      <c r="B16" s="2">
        <v>1882815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1882815</v>
      </c>
      <c r="M16" s="12">
        <f t="shared" si="0"/>
        <v>0</v>
      </c>
      <c r="N16" s="13">
        <f>L16+M16</f>
        <v>1882815</v>
      </c>
      <c r="P16" s="3" t="s">
        <v>13</v>
      </c>
      <c r="Q16" s="2">
        <v>354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354</v>
      </c>
      <c r="AB16" s="12">
        <f t="shared" si="1"/>
        <v>0</v>
      </c>
      <c r="AC16" s="13">
        <f>AA16+AB16</f>
        <v>354</v>
      </c>
      <c r="AE16" s="3" t="s">
        <v>13</v>
      </c>
      <c r="AF16" s="2">
        <f t="shared" si="2"/>
        <v>5318.6864406779659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5318.6864406779659</v>
      </c>
      <c r="AQ16" s="16" t="str">
        <f t="shared" si="2"/>
        <v>N.A.</v>
      </c>
      <c r="AR16" s="13">
        <f t="shared" si="2"/>
        <v>5318.6864406779659</v>
      </c>
    </row>
    <row r="17" spans="1:44" ht="15" customHeight="1" thickBot="1" x14ac:dyDescent="0.3">
      <c r="A17" s="3" t="s">
        <v>14</v>
      </c>
      <c r="B17" s="2">
        <v>6398450.0000000009</v>
      </c>
      <c r="C17" s="2">
        <v>3538605</v>
      </c>
      <c r="D17" s="2"/>
      <c r="E17" s="2"/>
      <c r="F17" s="2"/>
      <c r="G17" s="2">
        <v>472500</v>
      </c>
      <c r="H17" s="2"/>
      <c r="I17" s="2">
        <v>2640840.0000000005</v>
      </c>
      <c r="J17" s="2">
        <v>0</v>
      </c>
      <c r="K17" s="2"/>
      <c r="L17" s="1">
        <f t="shared" si="0"/>
        <v>6398450.0000000009</v>
      </c>
      <c r="M17" s="12">
        <f t="shared" si="0"/>
        <v>6651945</v>
      </c>
      <c r="N17" s="13">
        <f>L17+M17</f>
        <v>13050395</v>
      </c>
      <c r="P17" s="3" t="s">
        <v>14</v>
      </c>
      <c r="Q17" s="2">
        <v>1817</v>
      </c>
      <c r="R17" s="2">
        <v>603</v>
      </c>
      <c r="S17" s="2">
        <v>0</v>
      </c>
      <c r="T17" s="2">
        <v>0</v>
      </c>
      <c r="U17" s="2">
        <v>0</v>
      </c>
      <c r="V17" s="2">
        <v>144</v>
      </c>
      <c r="W17" s="2">
        <v>0</v>
      </c>
      <c r="X17" s="2">
        <v>1056</v>
      </c>
      <c r="Y17" s="2">
        <v>288</v>
      </c>
      <c r="Z17" s="2">
        <v>0</v>
      </c>
      <c r="AA17" s="1">
        <f t="shared" si="1"/>
        <v>2105</v>
      </c>
      <c r="AB17" s="12">
        <f t="shared" si="1"/>
        <v>1803</v>
      </c>
      <c r="AC17" s="13">
        <f>AA17+AB17</f>
        <v>3908</v>
      </c>
      <c r="AE17" s="3" t="s">
        <v>14</v>
      </c>
      <c r="AF17" s="2">
        <f t="shared" si="2"/>
        <v>3521.436433681894</v>
      </c>
      <c r="AG17" s="2">
        <f t="shared" si="2"/>
        <v>5868.333333333333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3281.25</v>
      </c>
      <c r="AL17" s="2" t="str">
        <f t="shared" si="2"/>
        <v>N.A.</v>
      </c>
      <c r="AM17" s="2">
        <f t="shared" si="2"/>
        <v>2500.795454545455</v>
      </c>
      <c r="AN17" s="2">
        <f t="shared" si="2"/>
        <v>0</v>
      </c>
      <c r="AO17" s="2" t="str">
        <f t="shared" si="2"/>
        <v>N.A.</v>
      </c>
      <c r="AP17" s="15">
        <f t="shared" si="2"/>
        <v>3039.6437054631833</v>
      </c>
      <c r="AQ17" s="16">
        <f t="shared" si="2"/>
        <v>3689.3760399334442</v>
      </c>
      <c r="AR17" s="13">
        <f t="shared" si="2"/>
        <v>3339.4050665301943</v>
      </c>
    </row>
    <row r="18" spans="1:44" ht="15" customHeight="1" thickBot="1" x14ac:dyDescent="0.3">
      <c r="A18" s="3" t="s">
        <v>15</v>
      </c>
      <c r="B18" s="2">
        <v>2403700</v>
      </c>
      <c r="C18" s="2">
        <v>165550</v>
      </c>
      <c r="D18" s="2"/>
      <c r="E18" s="2"/>
      <c r="F18" s="2"/>
      <c r="G18" s="2">
        <v>117000</v>
      </c>
      <c r="H18" s="2">
        <v>666930</v>
      </c>
      <c r="I18" s="2"/>
      <c r="J18" s="2">
        <v>0</v>
      </c>
      <c r="K18" s="2"/>
      <c r="L18" s="1">
        <f t="shared" si="0"/>
        <v>3070630</v>
      </c>
      <c r="M18" s="12">
        <f t="shared" si="0"/>
        <v>282550</v>
      </c>
      <c r="N18" s="13">
        <f>L18+M18</f>
        <v>3353180</v>
      </c>
      <c r="P18" s="3" t="s">
        <v>15</v>
      </c>
      <c r="Q18" s="2">
        <v>920</v>
      </c>
      <c r="R18" s="2">
        <v>77</v>
      </c>
      <c r="S18" s="2">
        <v>0</v>
      </c>
      <c r="T18" s="2">
        <v>0</v>
      </c>
      <c r="U18" s="2">
        <v>0</v>
      </c>
      <c r="V18" s="2">
        <v>78</v>
      </c>
      <c r="W18" s="2">
        <v>1406</v>
      </c>
      <c r="X18" s="2">
        <v>0</v>
      </c>
      <c r="Y18" s="2">
        <v>587</v>
      </c>
      <c r="Z18" s="2">
        <v>0</v>
      </c>
      <c r="AA18" s="1">
        <f t="shared" si="1"/>
        <v>2913</v>
      </c>
      <c r="AB18" s="12">
        <f t="shared" si="1"/>
        <v>155</v>
      </c>
      <c r="AC18" s="18">
        <f>AA18+AB18</f>
        <v>3068</v>
      </c>
      <c r="AE18" s="3" t="s">
        <v>15</v>
      </c>
      <c r="AF18" s="2">
        <f t="shared" si="2"/>
        <v>2612.717391304348</v>
      </c>
      <c r="AG18" s="2">
        <f t="shared" si="2"/>
        <v>2150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1500</v>
      </c>
      <c r="AL18" s="2">
        <f t="shared" si="2"/>
        <v>474.34566145092458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1054.1125986955028</v>
      </c>
      <c r="AQ18" s="16">
        <f t="shared" si="2"/>
        <v>1822.9032258064517</v>
      </c>
      <c r="AR18" s="13">
        <f t="shared" si="2"/>
        <v>1092.9530638852673</v>
      </c>
    </row>
    <row r="19" spans="1:44" ht="15" customHeight="1" thickBot="1" x14ac:dyDescent="0.3">
      <c r="A19" s="4" t="s">
        <v>16</v>
      </c>
      <c r="B19" s="2">
        <v>14236360.000000002</v>
      </c>
      <c r="C19" s="2">
        <v>3704155.0000000005</v>
      </c>
      <c r="D19" s="2"/>
      <c r="E19" s="2"/>
      <c r="F19" s="2">
        <v>572250</v>
      </c>
      <c r="G19" s="2">
        <v>589500</v>
      </c>
      <c r="H19" s="2">
        <v>1362930.0000000002</v>
      </c>
      <c r="I19" s="2">
        <v>2640840.0000000005</v>
      </c>
      <c r="J19" s="2">
        <v>0</v>
      </c>
      <c r="K19" s="2"/>
      <c r="L19" s="1">
        <f t="shared" ref="L19" si="3">B19+D19+F19+H19+J19</f>
        <v>16171540.000000002</v>
      </c>
      <c r="M19" s="12">
        <f t="shared" ref="M19" si="4">C19+E19+G19+I19+K19</f>
        <v>6934495</v>
      </c>
      <c r="N19" s="18">
        <f>L19+M19</f>
        <v>23106035</v>
      </c>
      <c r="P19" s="4" t="s">
        <v>16</v>
      </c>
      <c r="Q19" s="2">
        <v>4583</v>
      </c>
      <c r="R19" s="2">
        <v>680</v>
      </c>
      <c r="S19" s="2">
        <v>0</v>
      </c>
      <c r="T19" s="2">
        <v>0</v>
      </c>
      <c r="U19" s="2">
        <v>182</v>
      </c>
      <c r="V19" s="2">
        <v>222</v>
      </c>
      <c r="W19" s="2">
        <v>2806</v>
      </c>
      <c r="X19" s="2">
        <v>1056</v>
      </c>
      <c r="Y19" s="2">
        <v>1018</v>
      </c>
      <c r="Z19" s="2">
        <v>0</v>
      </c>
      <c r="AA19" s="1">
        <f t="shared" ref="AA19" si="5">Q19+S19+U19+W19+Y19</f>
        <v>8589</v>
      </c>
      <c r="AB19" s="12">
        <f t="shared" ref="AB19" si="6">R19+T19+V19+X19+Z19</f>
        <v>1958</v>
      </c>
      <c r="AC19" s="13">
        <f>AA19+AB19</f>
        <v>10547</v>
      </c>
      <c r="AE19" s="4" t="s">
        <v>16</v>
      </c>
      <c r="AF19" s="2">
        <f t="shared" ref="AF19:AO19" si="7">IFERROR(B19/Q19, "N.A.")</f>
        <v>3106.3408247872576</v>
      </c>
      <c r="AG19" s="2">
        <f t="shared" si="7"/>
        <v>5447.2867647058829</v>
      </c>
      <c r="AH19" s="2" t="str">
        <f t="shared" si="7"/>
        <v>N.A.</v>
      </c>
      <c r="AI19" s="2" t="str">
        <f t="shared" si="7"/>
        <v>N.A.</v>
      </c>
      <c r="AJ19" s="2">
        <f t="shared" si="7"/>
        <v>3144.2307692307691</v>
      </c>
      <c r="AK19" s="2">
        <f t="shared" si="7"/>
        <v>2655.4054054054054</v>
      </c>
      <c r="AL19" s="2">
        <f t="shared" si="7"/>
        <v>485.71988595866009</v>
      </c>
      <c r="AM19" s="2">
        <f t="shared" si="7"/>
        <v>2500.795454545455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1882.8198859005706</v>
      </c>
      <c r="AQ19" s="16">
        <f t="shared" ref="AQ19" si="9">IFERROR(M19/AB19, "N.A.")</f>
        <v>3541.6215526046985</v>
      </c>
      <c r="AR19" s="13">
        <f t="shared" ref="AR19" si="10">IFERROR(N19/AC19, "N.A.")</f>
        <v>2190.7684649663411</v>
      </c>
    </row>
    <row r="20" spans="1:44" ht="15" customHeight="1" thickBot="1" x14ac:dyDescent="0.3">
      <c r="A20" s="5" t="s">
        <v>0</v>
      </c>
      <c r="B20" s="48">
        <f>B19+C19</f>
        <v>17940515.000000004</v>
      </c>
      <c r="C20" s="49"/>
      <c r="D20" s="48">
        <f>D19+E19</f>
        <v>0</v>
      </c>
      <c r="E20" s="49"/>
      <c r="F20" s="48">
        <f>F19+G19</f>
        <v>1161750</v>
      </c>
      <c r="G20" s="49"/>
      <c r="H20" s="48">
        <f>H19+I19</f>
        <v>4003770.0000000009</v>
      </c>
      <c r="I20" s="49"/>
      <c r="J20" s="48">
        <f>J19+K19</f>
        <v>0</v>
      </c>
      <c r="K20" s="49"/>
      <c r="L20" s="48">
        <f>L19+M19</f>
        <v>23106035</v>
      </c>
      <c r="M20" s="50"/>
      <c r="N20" s="19">
        <f>B20+D20+F20+H20+J20</f>
        <v>23106035.000000004</v>
      </c>
      <c r="P20" s="5" t="s">
        <v>0</v>
      </c>
      <c r="Q20" s="48">
        <f>Q19+R19</f>
        <v>5263</v>
      </c>
      <c r="R20" s="49"/>
      <c r="S20" s="48">
        <f>S19+T19</f>
        <v>0</v>
      </c>
      <c r="T20" s="49"/>
      <c r="U20" s="48">
        <f>U19+V19</f>
        <v>404</v>
      </c>
      <c r="V20" s="49"/>
      <c r="W20" s="48">
        <f>W19+X19</f>
        <v>3862</v>
      </c>
      <c r="X20" s="49"/>
      <c r="Y20" s="48">
        <f>Y19+Z19</f>
        <v>1018</v>
      </c>
      <c r="Z20" s="49"/>
      <c r="AA20" s="48">
        <f>AA19+AB19</f>
        <v>10547</v>
      </c>
      <c r="AB20" s="49"/>
      <c r="AC20" s="20">
        <f>Q20+S20+U20+W20+Y20</f>
        <v>10547</v>
      </c>
      <c r="AE20" s="5" t="s">
        <v>0</v>
      </c>
      <c r="AF20" s="28">
        <f>IFERROR(B20/Q20,"N.A.")</f>
        <v>3408.8001140034207</v>
      </c>
      <c r="AG20" s="29"/>
      <c r="AH20" s="28" t="str">
        <f>IFERROR(D20/S20,"N.A.")</f>
        <v>N.A.</v>
      </c>
      <c r="AI20" s="29"/>
      <c r="AJ20" s="28">
        <f>IFERROR(F20/U20,"N.A.")</f>
        <v>2875.6188118811883</v>
      </c>
      <c r="AK20" s="29"/>
      <c r="AL20" s="28">
        <f>IFERROR(H20/W20,"N.A.")</f>
        <v>1036.7089590885555</v>
      </c>
      <c r="AM20" s="29"/>
      <c r="AN20" s="28">
        <f>IFERROR(J20/Y20,"N.A.")</f>
        <v>0</v>
      </c>
      <c r="AO20" s="29"/>
      <c r="AP20" s="28">
        <f>IFERROR(L20/AA20,"N.A.")</f>
        <v>2190.7684649663411</v>
      </c>
      <c r="AQ20" s="29"/>
      <c r="AR20" s="17">
        <f>IFERROR(N20/AC20, "N.A.")</f>
        <v>2190.7684649663415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2810480</v>
      </c>
      <c r="C27" s="2"/>
      <c r="D27" s="2"/>
      <c r="E27" s="2"/>
      <c r="F27" s="2">
        <v>225750</v>
      </c>
      <c r="G27" s="2"/>
      <c r="H27" s="2">
        <v>112875</v>
      </c>
      <c r="I27" s="2"/>
      <c r="J27" s="2"/>
      <c r="K27" s="2"/>
      <c r="L27" s="1">
        <f t="shared" ref="L27:M30" si="11">B27+D27+F27+H27+J27</f>
        <v>3149105</v>
      </c>
      <c r="M27" s="12">
        <f t="shared" si="11"/>
        <v>0</v>
      </c>
      <c r="N27" s="13">
        <f>L27+M27</f>
        <v>3149105</v>
      </c>
      <c r="P27" s="3" t="s">
        <v>12</v>
      </c>
      <c r="Q27" s="2">
        <v>1100</v>
      </c>
      <c r="R27" s="2">
        <v>0</v>
      </c>
      <c r="S27" s="2">
        <v>0</v>
      </c>
      <c r="T27" s="2">
        <v>0</v>
      </c>
      <c r="U27" s="2">
        <v>105</v>
      </c>
      <c r="V27" s="2">
        <v>0</v>
      </c>
      <c r="W27" s="2">
        <v>105</v>
      </c>
      <c r="X27" s="2">
        <v>0</v>
      </c>
      <c r="Y27" s="2">
        <v>0</v>
      </c>
      <c r="Z27" s="2">
        <v>0</v>
      </c>
      <c r="AA27" s="1">
        <f t="shared" ref="AA27:AB30" si="12">Q27+S27+U27+W27+Y27</f>
        <v>1310</v>
      </c>
      <c r="AB27" s="12">
        <f t="shared" si="12"/>
        <v>0</v>
      </c>
      <c r="AC27" s="13">
        <f>AA27+AB27</f>
        <v>1310</v>
      </c>
      <c r="AE27" s="3" t="s">
        <v>12</v>
      </c>
      <c r="AF27" s="2">
        <f t="shared" ref="AF27:AR30" si="13">IFERROR(B27/Q27, "N.A.")</f>
        <v>2554.9818181818182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2150</v>
      </c>
      <c r="AK27" s="2" t="str">
        <f t="shared" si="13"/>
        <v>N.A.</v>
      </c>
      <c r="AL27" s="2">
        <f t="shared" si="13"/>
        <v>1075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2403.8969465648856</v>
      </c>
      <c r="AQ27" s="16" t="str">
        <f t="shared" si="13"/>
        <v>N.A.</v>
      </c>
      <c r="AR27" s="13">
        <f t="shared" si="13"/>
        <v>2403.8969465648856</v>
      </c>
    </row>
    <row r="28" spans="1:44" ht="15" customHeight="1" thickBot="1" x14ac:dyDescent="0.3">
      <c r="A28" s="3" t="s">
        <v>13</v>
      </c>
      <c r="B28" s="2">
        <v>118800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118800</v>
      </c>
      <c r="M28" s="12">
        <f t="shared" si="11"/>
        <v>0</v>
      </c>
      <c r="N28" s="13">
        <f>L28+M28</f>
        <v>118800</v>
      </c>
      <c r="P28" s="3" t="s">
        <v>13</v>
      </c>
      <c r="Q28" s="2">
        <v>66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66</v>
      </c>
      <c r="AB28" s="12">
        <f t="shared" si="12"/>
        <v>0</v>
      </c>
      <c r="AC28" s="13">
        <f>AA28+AB28</f>
        <v>66</v>
      </c>
      <c r="AE28" s="3" t="s">
        <v>13</v>
      </c>
      <c r="AF28" s="2">
        <f t="shared" si="13"/>
        <v>1800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1800</v>
      </c>
      <c r="AQ28" s="16" t="str">
        <f t="shared" si="13"/>
        <v>N.A.</v>
      </c>
      <c r="AR28" s="13">
        <f t="shared" si="13"/>
        <v>1800</v>
      </c>
    </row>
    <row r="29" spans="1:44" ht="15" customHeight="1" thickBot="1" x14ac:dyDescent="0.3">
      <c r="A29" s="3" t="s">
        <v>14</v>
      </c>
      <c r="B29" s="2">
        <v>5571530.0000000009</v>
      </c>
      <c r="C29" s="2">
        <v>2173605</v>
      </c>
      <c r="D29" s="2"/>
      <c r="E29" s="2"/>
      <c r="F29" s="2"/>
      <c r="G29" s="2">
        <v>472500</v>
      </c>
      <c r="H29" s="2"/>
      <c r="I29" s="2">
        <v>2640840.0000000005</v>
      </c>
      <c r="J29" s="2">
        <v>0</v>
      </c>
      <c r="K29" s="2"/>
      <c r="L29" s="1">
        <f t="shared" si="11"/>
        <v>5571530.0000000009</v>
      </c>
      <c r="M29" s="12">
        <f t="shared" si="11"/>
        <v>5286945</v>
      </c>
      <c r="N29" s="13">
        <f>L29+M29</f>
        <v>10858475</v>
      </c>
      <c r="P29" s="3" t="s">
        <v>14</v>
      </c>
      <c r="Q29" s="2">
        <v>1402</v>
      </c>
      <c r="R29" s="2">
        <v>393</v>
      </c>
      <c r="S29" s="2">
        <v>0</v>
      </c>
      <c r="T29" s="2">
        <v>0</v>
      </c>
      <c r="U29" s="2">
        <v>0</v>
      </c>
      <c r="V29" s="2">
        <v>144</v>
      </c>
      <c r="W29" s="2">
        <v>0</v>
      </c>
      <c r="X29" s="2">
        <v>1056</v>
      </c>
      <c r="Y29" s="2">
        <v>222</v>
      </c>
      <c r="Z29" s="2">
        <v>0</v>
      </c>
      <c r="AA29" s="1">
        <f t="shared" si="12"/>
        <v>1624</v>
      </c>
      <c r="AB29" s="12">
        <f t="shared" si="12"/>
        <v>1593</v>
      </c>
      <c r="AC29" s="13">
        <f>AA29+AB29</f>
        <v>3217</v>
      </c>
      <c r="AE29" s="3" t="s">
        <v>14</v>
      </c>
      <c r="AF29" s="2">
        <f t="shared" si="13"/>
        <v>3973.987161198289</v>
      </c>
      <c r="AG29" s="2">
        <f t="shared" si="13"/>
        <v>5530.801526717557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3281.25</v>
      </c>
      <c r="AL29" s="2" t="str">
        <f t="shared" si="13"/>
        <v>N.A.</v>
      </c>
      <c r="AM29" s="2">
        <f t="shared" si="13"/>
        <v>2500.795454545455</v>
      </c>
      <c r="AN29" s="2">
        <f t="shared" si="13"/>
        <v>0</v>
      </c>
      <c r="AO29" s="2" t="str">
        <f t="shared" si="13"/>
        <v>N.A.</v>
      </c>
      <c r="AP29" s="15">
        <f t="shared" si="13"/>
        <v>3430.7450738916264</v>
      </c>
      <c r="AQ29" s="16">
        <f t="shared" si="13"/>
        <v>3318.8606403013182</v>
      </c>
      <c r="AR29" s="13">
        <f t="shared" si="13"/>
        <v>3375.3419334783962</v>
      </c>
    </row>
    <row r="30" spans="1:44" ht="15" customHeight="1" thickBot="1" x14ac:dyDescent="0.3">
      <c r="A30" s="3" t="s">
        <v>15</v>
      </c>
      <c r="B30" s="2">
        <v>2403700</v>
      </c>
      <c r="C30" s="2">
        <v>165550</v>
      </c>
      <c r="D30" s="2"/>
      <c r="E30" s="2"/>
      <c r="F30" s="2"/>
      <c r="G30" s="2">
        <v>117000</v>
      </c>
      <c r="H30" s="2">
        <v>581790</v>
      </c>
      <c r="I30" s="2"/>
      <c r="J30" s="2">
        <v>0</v>
      </c>
      <c r="K30" s="2"/>
      <c r="L30" s="1">
        <f t="shared" si="11"/>
        <v>2985490</v>
      </c>
      <c r="M30" s="12">
        <f t="shared" si="11"/>
        <v>282550</v>
      </c>
      <c r="N30" s="13">
        <f>L30+M30</f>
        <v>3268040</v>
      </c>
      <c r="P30" s="3" t="s">
        <v>15</v>
      </c>
      <c r="Q30" s="2">
        <v>920</v>
      </c>
      <c r="R30" s="2">
        <v>77</v>
      </c>
      <c r="S30" s="2">
        <v>0</v>
      </c>
      <c r="T30" s="2">
        <v>0</v>
      </c>
      <c r="U30" s="2">
        <v>0</v>
      </c>
      <c r="V30" s="2">
        <v>78</v>
      </c>
      <c r="W30" s="2">
        <v>1262</v>
      </c>
      <c r="X30" s="2">
        <v>0</v>
      </c>
      <c r="Y30" s="2">
        <v>455</v>
      </c>
      <c r="Z30" s="2">
        <v>0</v>
      </c>
      <c r="AA30" s="1">
        <f t="shared" si="12"/>
        <v>2637</v>
      </c>
      <c r="AB30" s="12">
        <f t="shared" si="12"/>
        <v>155</v>
      </c>
      <c r="AC30" s="18">
        <f>AA30+AB30</f>
        <v>2792</v>
      </c>
      <c r="AE30" s="3" t="s">
        <v>15</v>
      </c>
      <c r="AF30" s="2">
        <f t="shared" si="13"/>
        <v>2612.717391304348</v>
      </c>
      <c r="AG30" s="2">
        <f t="shared" si="13"/>
        <v>2150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1500</v>
      </c>
      <c r="AL30" s="2">
        <f t="shared" si="13"/>
        <v>461.00633914421553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1132.1539628365567</v>
      </c>
      <c r="AQ30" s="16">
        <f t="shared" si="13"/>
        <v>1822.9032258064517</v>
      </c>
      <c r="AR30" s="13">
        <f t="shared" si="13"/>
        <v>1170.5014326647565</v>
      </c>
    </row>
    <row r="31" spans="1:44" ht="15" customHeight="1" thickBot="1" x14ac:dyDescent="0.3">
      <c r="A31" s="4" t="s">
        <v>16</v>
      </c>
      <c r="B31" s="2">
        <v>10904509.999999996</v>
      </c>
      <c r="C31" s="2">
        <v>2339155.0000000005</v>
      </c>
      <c r="D31" s="2"/>
      <c r="E31" s="2"/>
      <c r="F31" s="2">
        <v>225750</v>
      </c>
      <c r="G31" s="2">
        <v>589500</v>
      </c>
      <c r="H31" s="2">
        <v>694665</v>
      </c>
      <c r="I31" s="2">
        <v>2640840.0000000005</v>
      </c>
      <c r="J31" s="2">
        <v>0</v>
      </c>
      <c r="K31" s="2"/>
      <c r="L31" s="1">
        <f t="shared" ref="L31" si="14">B31+D31+F31+H31+J31</f>
        <v>11824924.999999996</v>
      </c>
      <c r="M31" s="12">
        <f t="shared" ref="M31" si="15">C31+E31+G31+I31+K31</f>
        <v>5569495.0000000009</v>
      </c>
      <c r="N31" s="18">
        <f>L31+M31</f>
        <v>17394419.999999996</v>
      </c>
      <c r="P31" s="4" t="s">
        <v>16</v>
      </c>
      <c r="Q31" s="2">
        <v>3488</v>
      </c>
      <c r="R31" s="2">
        <v>470</v>
      </c>
      <c r="S31" s="2">
        <v>0</v>
      </c>
      <c r="T31" s="2">
        <v>0</v>
      </c>
      <c r="U31" s="2">
        <v>105</v>
      </c>
      <c r="V31" s="2">
        <v>222</v>
      </c>
      <c r="W31" s="2">
        <v>1367</v>
      </c>
      <c r="X31" s="2">
        <v>1056</v>
      </c>
      <c r="Y31" s="2">
        <v>677</v>
      </c>
      <c r="Z31" s="2">
        <v>0</v>
      </c>
      <c r="AA31" s="1">
        <f t="shared" ref="AA31" si="16">Q31+S31+U31+W31+Y31</f>
        <v>5637</v>
      </c>
      <c r="AB31" s="12">
        <f t="shared" ref="AB31" si="17">R31+T31+V31+X31+Z31</f>
        <v>1748</v>
      </c>
      <c r="AC31" s="13">
        <f>AA31+AB31</f>
        <v>7385</v>
      </c>
      <c r="AE31" s="4" t="s">
        <v>16</v>
      </c>
      <c r="AF31" s="2">
        <f t="shared" ref="AF31:AO31" si="18">IFERROR(B31/Q31, "N.A.")</f>
        <v>3126.2930045871549</v>
      </c>
      <c r="AG31" s="2">
        <f t="shared" si="18"/>
        <v>4976.9255319148942</v>
      </c>
      <c r="AH31" s="2" t="str">
        <f t="shared" si="18"/>
        <v>N.A.</v>
      </c>
      <c r="AI31" s="2" t="str">
        <f t="shared" si="18"/>
        <v>N.A.</v>
      </c>
      <c r="AJ31" s="2">
        <f t="shared" si="18"/>
        <v>2150</v>
      </c>
      <c r="AK31" s="2">
        <f t="shared" si="18"/>
        <v>2655.4054054054054</v>
      </c>
      <c r="AL31" s="2">
        <f t="shared" si="18"/>
        <v>508.1675201170446</v>
      </c>
      <c r="AM31" s="2">
        <f t="shared" si="18"/>
        <v>2500.795454545455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2097.7337236118497</v>
      </c>
      <c r="AQ31" s="16">
        <f t="shared" ref="AQ31" si="20">IFERROR(M31/AB31, "N.A.")</f>
        <v>3186.2099542334099</v>
      </c>
      <c r="AR31" s="13">
        <f t="shared" ref="AR31" si="21">IFERROR(N31/AC31, "N.A.")</f>
        <v>2355.3716993906564</v>
      </c>
    </row>
    <row r="32" spans="1:44" ht="15" customHeight="1" thickBot="1" x14ac:dyDescent="0.3">
      <c r="A32" s="5" t="s">
        <v>0</v>
      </c>
      <c r="B32" s="48">
        <f>B31+C31</f>
        <v>13243664.999999996</v>
      </c>
      <c r="C32" s="49"/>
      <c r="D32" s="48">
        <f>D31+E31</f>
        <v>0</v>
      </c>
      <c r="E32" s="49"/>
      <c r="F32" s="48">
        <f>F31+G31</f>
        <v>815250</v>
      </c>
      <c r="G32" s="49"/>
      <c r="H32" s="48">
        <f>H31+I31</f>
        <v>3335505.0000000005</v>
      </c>
      <c r="I32" s="49"/>
      <c r="J32" s="48">
        <f>J31+K31</f>
        <v>0</v>
      </c>
      <c r="K32" s="49"/>
      <c r="L32" s="48">
        <f>L31+M31</f>
        <v>17394419.999999996</v>
      </c>
      <c r="M32" s="50"/>
      <c r="N32" s="19">
        <f>B32+D32+F32+H32+J32</f>
        <v>17394419.999999996</v>
      </c>
      <c r="P32" s="5" t="s">
        <v>0</v>
      </c>
      <c r="Q32" s="48">
        <f>Q31+R31</f>
        <v>3958</v>
      </c>
      <c r="R32" s="49"/>
      <c r="S32" s="48">
        <f>S31+T31</f>
        <v>0</v>
      </c>
      <c r="T32" s="49"/>
      <c r="U32" s="48">
        <f>U31+V31</f>
        <v>327</v>
      </c>
      <c r="V32" s="49"/>
      <c r="W32" s="48">
        <f>W31+X31</f>
        <v>2423</v>
      </c>
      <c r="X32" s="49"/>
      <c r="Y32" s="48">
        <f>Y31+Z31</f>
        <v>677</v>
      </c>
      <c r="Z32" s="49"/>
      <c r="AA32" s="48">
        <f>AA31+AB31</f>
        <v>7385</v>
      </c>
      <c r="AB32" s="49"/>
      <c r="AC32" s="20">
        <f>Q32+S32+U32+W32+Y32</f>
        <v>7385</v>
      </c>
      <c r="AE32" s="5" t="s">
        <v>0</v>
      </c>
      <c r="AF32" s="28">
        <f>IFERROR(B32/Q32,"N.A.")</f>
        <v>3346.0497726124295</v>
      </c>
      <c r="AG32" s="29"/>
      <c r="AH32" s="28" t="str">
        <f>IFERROR(D32/S32,"N.A.")</f>
        <v>N.A.</v>
      </c>
      <c r="AI32" s="29"/>
      <c r="AJ32" s="28">
        <f>IFERROR(F32/U32,"N.A.")</f>
        <v>2493.119266055046</v>
      </c>
      <c r="AK32" s="29"/>
      <c r="AL32" s="28">
        <f>IFERROR(H32/W32,"N.A.")</f>
        <v>1376.6013206768471</v>
      </c>
      <c r="AM32" s="29"/>
      <c r="AN32" s="28">
        <f>IFERROR(J32/Y32,"N.A.")</f>
        <v>0</v>
      </c>
      <c r="AO32" s="29"/>
      <c r="AP32" s="28">
        <f>IFERROR(L32/AA32,"N.A.")</f>
        <v>2355.3716993906564</v>
      </c>
      <c r="AQ32" s="29"/>
      <c r="AR32" s="17">
        <f>IFERROR(N32/AC32, "N.A.")</f>
        <v>2355.3716993906564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740914.99999999988</v>
      </c>
      <c r="C39" s="2"/>
      <c r="D39" s="2"/>
      <c r="E39" s="2"/>
      <c r="F39" s="2">
        <v>346500</v>
      </c>
      <c r="G39" s="2"/>
      <c r="H39" s="2">
        <v>583124.99999999988</v>
      </c>
      <c r="I39" s="2"/>
      <c r="J39" s="2">
        <v>0</v>
      </c>
      <c r="K39" s="2"/>
      <c r="L39" s="1">
        <f t="shared" ref="L39:M42" si="22">B39+D39+F39+H39+J39</f>
        <v>1670540</v>
      </c>
      <c r="M39" s="12">
        <f t="shared" si="22"/>
        <v>0</v>
      </c>
      <c r="N39" s="13">
        <f>L39+M39</f>
        <v>1670540</v>
      </c>
      <c r="P39" s="3" t="s">
        <v>12</v>
      </c>
      <c r="Q39" s="2">
        <v>392</v>
      </c>
      <c r="R39" s="2">
        <v>0</v>
      </c>
      <c r="S39" s="2">
        <v>0</v>
      </c>
      <c r="T39" s="2">
        <v>0</v>
      </c>
      <c r="U39" s="2">
        <v>77</v>
      </c>
      <c r="V39" s="2">
        <v>0</v>
      </c>
      <c r="W39" s="2">
        <v>1295</v>
      </c>
      <c r="X39" s="2">
        <v>0</v>
      </c>
      <c r="Y39" s="2">
        <v>143</v>
      </c>
      <c r="Z39" s="2">
        <v>0</v>
      </c>
      <c r="AA39" s="1">
        <f t="shared" ref="AA39:AB42" si="23">Q39+S39+U39+W39+Y39</f>
        <v>1907</v>
      </c>
      <c r="AB39" s="12">
        <f t="shared" si="23"/>
        <v>0</v>
      </c>
      <c r="AC39" s="13">
        <f>AA39+AB39</f>
        <v>1907</v>
      </c>
      <c r="AE39" s="3" t="s">
        <v>12</v>
      </c>
      <c r="AF39" s="2">
        <f t="shared" ref="AF39:AR42" si="24">IFERROR(B39/Q39, "N.A.")</f>
        <v>1890.0892857142853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4500</v>
      </c>
      <c r="AK39" s="2" t="str">
        <f t="shared" si="24"/>
        <v>N.A.</v>
      </c>
      <c r="AL39" s="2">
        <f t="shared" si="24"/>
        <v>450.28957528957523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876.00419507079187</v>
      </c>
      <c r="AQ39" s="16" t="str">
        <f t="shared" si="24"/>
        <v>N.A.</v>
      </c>
      <c r="AR39" s="13">
        <f t="shared" si="24"/>
        <v>876.00419507079187</v>
      </c>
    </row>
    <row r="40" spans="1:44" ht="15" customHeight="1" thickBot="1" x14ac:dyDescent="0.3">
      <c r="A40" s="3" t="s">
        <v>13</v>
      </c>
      <c r="B40" s="2">
        <v>1764014.9999999995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1764014.9999999995</v>
      </c>
      <c r="M40" s="12">
        <f t="shared" si="22"/>
        <v>0</v>
      </c>
      <c r="N40" s="13">
        <f>L40+M40</f>
        <v>1764014.9999999995</v>
      </c>
      <c r="P40" s="3" t="s">
        <v>13</v>
      </c>
      <c r="Q40" s="2">
        <v>288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288</v>
      </c>
      <c r="AB40" s="12">
        <f t="shared" si="23"/>
        <v>0</v>
      </c>
      <c r="AC40" s="13">
        <f>AA40+AB40</f>
        <v>288</v>
      </c>
      <c r="AE40" s="3" t="s">
        <v>13</v>
      </c>
      <c r="AF40" s="2">
        <f t="shared" si="24"/>
        <v>6125.0520833333321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6125.0520833333321</v>
      </c>
      <c r="AQ40" s="16" t="str">
        <f t="shared" si="24"/>
        <v>N.A.</v>
      </c>
      <c r="AR40" s="13">
        <f t="shared" si="24"/>
        <v>6125.0520833333321</v>
      </c>
    </row>
    <row r="41" spans="1:44" ht="15" customHeight="1" thickBot="1" x14ac:dyDescent="0.3">
      <c r="A41" s="3" t="s">
        <v>14</v>
      </c>
      <c r="B41" s="2">
        <v>826920.00000000012</v>
      </c>
      <c r="C41" s="2">
        <v>1365000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826920.00000000012</v>
      </c>
      <c r="M41" s="12">
        <f t="shared" si="22"/>
        <v>1365000</v>
      </c>
      <c r="N41" s="13">
        <f>L41+M41</f>
        <v>2191920</v>
      </c>
      <c r="P41" s="3" t="s">
        <v>14</v>
      </c>
      <c r="Q41" s="2">
        <v>415</v>
      </c>
      <c r="R41" s="2">
        <v>210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66</v>
      </c>
      <c r="Z41" s="2">
        <v>0</v>
      </c>
      <c r="AA41" s="1">
        <f t="shared" si="23"/>
        <v>481</v>
      </c>
      <c r="AB41" s="12">
        <f t="shared" si="23"/>
        <v>210</v>
      </c>
      <c r="AC41" s="13">
        <f>AA41+AB41</f>
        <v>691</v>
      </c>
      <c r="AE41" s="3" t="s">
        <v>14</v>
      </c>
      <c r="AF41" s="2">
        <f t="shared" si="24"/>
        <v>1992.5783132530123</v>
      </c>
      <c r="AG41" s="2">
        <f t="shared" si="24"/>
        <v>6500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1719.1683991683994</v>
      </c>
      <c r="AQ41" s="16">
        <f t="shared" si="24"/>
        <v>6500</v>
      </c>
      <c r="AR41" s="13">
        <f t="shared" si="24"/>
        <v>3172.098408104197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85140</v>
      </c>
      <c r="I42" s="2"/>
      <c r="J42" s="2">
        <v>0</v>
      </c>
      <c r="K42" s="2"/>
      <c r="L42" s="1">
        <f t="shared" si="22"/>
        <v>85140</v>
      </c>
      <c r="M42" s="12">
        <f t="shared" si="22"/>
        <v>0</v>
      </c>
      <c r="N42" s="13">
        <f>L42+M42</f>
        <v>85140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144</v>
      </c>
      <c r="X42" s="2">
        <v>0</v>
      </c>
      <c r="Y42" s="2">
        <v>132</v>
      </c>
      <c r="Z42" s="2">
        <v>0</v>
      </c>
      <c r="AA42" s="1">
        <f t="shared" si="23"/>
        <v>276</v>
      </c>
      <c r="AB42" s="12">
        <f t="shared" si="23"/>
        <v>0</v>
      </c>
      <c r="AC42" s="13">
        <f>AA42+AB42</f>
        <v>276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591.25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308.47826086956519</v>
      </c>
      <c r="AQ42" s="16" t="str">
        <f t="shared" si="24"/>
        <v>N.A.</v>
      </c>
      <c r="AR42" s="13">
        <f t="shared" si="24"/>
        <v>308.47826086956519</v>
      </c>
    </row>
    <row r="43" spans="1:44" ht="15" customHeight="1" thickBot="1" x14ac:dyDescent="0.3">
      <c r="A43" s="4" t="s">
        <v>16</v>
      </c>
      <c r="B43" s="2">
        <v>3331850</v>
      </c>
      <c r="C43" s="2">
        <v>1365000</v>
      </c>
      <c r="D43" s="2"/>
      <c r="E43" s="2"/>
      <c r="F43" s="2">
        <v>346500</v>
      </c>
      <c r="G43" s="2"/>
      <c r="H43" s="2">
        <v>668265</v>
      </c>
      <c r="I43" s="2"/>
      <c r="J43" s="2">
        <v>0</v>
      </c>
      <c r="K43" s="2"/>
      <c r="L43" s="1">
        <f t="shared" ref="L43" si="25">B43+D43+F43+H43+J43</f>
        <v>4346615</v>
      </c>
      <c r="M43" s="12">
        <f t="shared" ref="M43" si="26">C43+E43+G43+I43+K43</f>
        <v>1365000</v>
      </c>
      <c r="N43" s="18">
        <f>L43+M43</f>
        <v>5711615</v>
      </c>
      <c r="P43" s="4" t="s">
        <v>16</v>
      </c>
      <c r="Q43" s="2">
        <v>1095</v>
      </c>
      <c r="R43" s="2">
        <v>210</v>
      </c>
      <c r="S43" s="2">
        <v>0</v>
      </c>
      <c r="T43" s="2">
        <v>0</v>
      </c>
      <c r="U43" s="2">
        <v>77</v>
      </c>
      <c r="V43" s="2">
        <v>0</v>
      </c>
      <c r="W43" s="2">
        <v>1439</v>
      </c>
      <c r="X43" s="2">
        <v>0</v>
      </c>
      <c r="Y43" s="2">
        <v>341</v>
      </c>
      <c r="Z43" s="2">
        <v>0</v>
      </c>
      <c r="AA43" s="1">
        <f t="shared" ref="AA43" si="27">Q43+S43+U43+W43+Y43</f>
        <v>2952</v>
      </c>
      <c r="AB43" s="12">
        <f t="shared" ref="AB43" si="28">R43+T43+V43+X43+Z43</f>
        <v>210</v>
      </c>
      <c r="AC43" s="18">
        <f>AA43+AB43</f>
        <v>3162</v>
      </c>
      <c r="AE43" s="4" t="s">
        <v>16</v>
      </c>
      <c r="AF43" s="2">
        <f t="shared" ref="AF43:AO43" si="29">IFERROR(B43/Q43, "N.A.")</f>
        <v>3042.7853881278538</v>
      </c>
      <c r="AG43" s="2">
        <f t="shared" si="29"/>
        <v>6500</v>
      </c>
      <c r="AH43" s="2" t="str">
        <f t="shared" si="29"/>
        <v>N.A.</v>
      </c>
      <c r="AI43" s="2" t="str">
        <f t="shared" si="29"/>
        <v>N.A.</v>
      </c>
      <c r="AJ43" s="2">
        <f t="shared" si="29"/>
        <v>4500</v>
      </c>
      <c r="AK43" s="2" t="str">
        <f t="shared" si="29"/>
        <v>N.A.</v>
      </c>
      <c r="AL43" s="2">
        <f t="shared" si="29"/>
        <v>464.39541348158446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1472.4305555555557</v>
      </c>
      <c r="AQ43" s="16">
        <f t="shared" ref="AQ43" si="31">IFERROR(M43/AB43, "N.A.")</f>
        <v>6500</v>
      </c>
      <c r="AR43" s="13">
        <f t="shared" ref="AR43" si="32">IFERROR(N43/AC43, "N.A.")</f>
        <v>1806.3298545224541</v>
      </c>
    </row>
    <row r="44" spans="1:44" ht="15" customHeight="1" thickBot="1" x14ac:dyDescent="0.3">
      <c r="A44" s="5" t="s">
        <v>0</v>
      </c>
      <c r="B44" s="48">
        <f>B43+C43</f>
        <v>4696850</v>
      </c>
      <c r="C44" s="49"/>
      <c r="D44" s="48">
        <f>D43+E43</f>
        <v>0</v>
      </c>
      <c r="E44" s="49"/>
      <c r="F44" s="48">
        <f>F43+G43</f>
        <v>346500</v>
      </c>
      <c r="G44" s="49"/>
      <c r="H44" s="48">
        <f>H43+I43</f>
        <v>668265</v>
      </c>
      <c r="I44" s="49"/>
      <c r="J44" s="48">
        <f>J43+K43</f>
        <v>0</v>
      </c>
      <c r="K44" s="49"/>
      <c r="L44" s="48">
        <f>L43+M43</f>
        <v>5711615</v>
      </c>
      <c r="M44" s="50"/>
      <c r="N44" s="19">
        <f>B44+D44+F44+H44+J44</f>
        <v>5711615</v>
      </c>
      <c r="P44" s="5" t="s">
        <v>0</v>
      </c>
      <c r="Q44" s="48">
        <f>Q43+R43</f>
        <v>1305</v>
      </c>
      <c r="R44" s="49"/>
      <c r="S44" s="48">
        <f>S43+T43</f>
        <v>0</v>
      </c>
      <c r="T44" s="49"/>
      <c r="U44" s="48">
        <f>U43+V43</f>
        <v>77</v>
      </c>
      <c r="V44" s="49"/>
      <c r="W44" s="48">
        <f>W43+X43</f>
        <v>1439</v>
      </c>
      <c r="X44" s="49"/>
      <c r="Y44" s="48">
        <f>Y43+Z43</f>
        <v>341</v>
      </c>
      <c r="Z44" s="49"/>
      <c r="AA44" s="48">
        <f>AA43+AB43</f>
        <v>3162</v>
      </c>
      <c r="AB44" s="50"/>
      <c r="AC44" s="19">
        <f>Q44+S44+U44+W44+Y44</f>
        <v>3162</v>
      </c>
      <c r="AE44" s="5" t="s">
        <v>0</v>
      </c>
      <c r="AF44" s="28">
        <f>IFERROR(B44/Q44,"N.A.")</f>
        <v>3599.1187739463603</v>
      </c>
      <c r="AG44" s="29"/>
      <c r="AH44" s="28" t="str">
        <f>IFERROR(D44/S44,"N.A.")</f>
        <v>N.A.</v>
      </c>
      <c r="AI44" s="29"/>
      <c r="AJ44" s="28">
        <f>IFERROR(F44/U44,"N.A.")</f>
        <v>4500</v>
      </c>
      <c r="AK44" s="29"/>
      <c r="AL44" s="28">
        <f>IFERROR(H44/W44,"N.A.")</f>
        <v>464.39541348158446</v>
      </c>
      <c r="AM44" s="29"/>
      <c r="AN44" s="28">
        <f>IFERROR(J44/Y44,"N.A.")</f>
        <v>0</v>
      </c>
      <c r="AO44" s="29"/>
      <c r="AP44" s="28">
        <f>IFERROR(L44/AA44,"N.A.")</f>
        <v>1806.3298545224541</v>
      </c>
      <c r="AQ44" s="29"/>
      <c r="AR44" s="17">
        <f>IFERROR(N44/AC44, "N.A.")</f>
        <v>1806.3298545224541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15074079.999999998</v>
      </c>
      <c r="C15" s="2"/>
      <c r="D15" s="2">
        <v>12456800</v>
      </c>
      <c r="E15" s="2"/>
      <c r="F15" s="2">
        <v>9833040</v>
      </c>
      <c r="G15" s="2"/>
      <c r="H15" s="2">
        <v>14118025</v>
      </c>
      <c r="I15" s="2"/>
      <c r="J15" s="2">
        <v>0</v>
      </c>
      <c r="K15" s="2"/>
      <c r="L15" s="1">
        <f t="shared" ref="L15:M18" si="0">B15+D15+F15+H15+J15</f>
        <v>51481945</v>
      </c>
      <c r="M15" s="12">
        <f t="shared" si="0"/>
        <v>0</v>
      </c>
      <c r="N15" s="13">
        <f>L15+M15</f>
        <v>51481945</v>
      </c>
      <c r="P15" s="3" t="s">
        <v>12</v>
      </c>
      <c r="Q15" s="2">
        <v>2715</v>
      </c>
      <c r="R15" s="2">
        <v>0</v>
      </c>
      <c r="S15" s="2">
        <v>2089</v>
      </c>
      <c r="T15" s="2">
        <v>0</v>
      </c>
      <c r="U15" s="2">
        <v>1042</v>
      </c>
      <c r="V15" s="2">
        <v>0</v>
      </c>
      <c r="W15" s="2">
        <v>4051</v>
      </c>
      <c r="X15" s="2">
        <v>0</v>
      </c>
      <c r="Y15" s="2">
        <v>370</v>
      </c>
      <c r="Z15" s="2">
        <v>0</v>
      </c>
      <c r="AA15" s="1">
        <f t="shared" ref="AA15:AB18" si="1">Q15+S15+U15+W15+Y15</f>
        <v>10267</v>
      </c>
      <c r="AB15" s="12">
        <f t="shared" si="1"/>
        <v>0</v>
      </c>
      <c r="AC15" s="13">
        <f>AA15+AB15</f>
        <v>10267</v>
      </c>
      <c r="AE15" s="3" t="s">
        <v>12</v>
      </c>
      <c r="AF15" s="2">
        <f t="shared" ref="AF15:AR18" si="2">IFERROR(B15/Q15, "N.A.")</f>
        <v>5552.1473296500917</v>
      </c>
      <c r="AG15" s="2" t="str">
        <f t="shared" si="2"/>
        <v>N.A.</v>
      </c>
      <c r="AH15" s="2">
        <f t="shared" si="2"/>
        <v>5963.0445189085685</v>
      </c>
      <c r="AI15" s="2" t="str">
        <f t="shared" si="2"/>
        <v>N.A.</v>
      </c>
      <c r="AJ15" s="2">
        <f t="shared" si="2"/>
        <v>9436.6986564299423</v>
      </c>
      <c r="AK15" s="2" t="str">
        <f t="shared" si="2"/>
        <v>N.A.</v>
      </c>
      <c r="AL15" s="2">
        <f t="shared" si="2"/>
        <v>3485.0715872624041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5014.312359988312</v>
      </c>
      <c r="AQ15" s="16" t="str">
        <f t="shared" si="2"/>
        <v>N.A.</v>
      </c>
      <c r="AR15" s="13">
        <f t="shared" si="2"/>
        <v>5014.312359988312</v>
      </c>
    </row>
    <row r="16" spans="1:44" ht="15" customHeight="1" thickBot="1" x14ac:dyDescent="0.3">
      <c r="A16" s="3" t="s">
        <v>13</v>
      </c>
      <c r="B16" s="2">
        <v>3665105</v>
      </c>
      <c r="C16" s="2">
        <v>1896120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3665105</v>
      </c>
      <c r="M16" s="12">
        <f t="shared" si="0"/>
        <v>1896120</v>
      </c>
      <c r="N16" s="13">
        <f>L16+M16</f>
        <v>5561225</v>
      </c>
      <c r="P16" s="3" t="s">
        <v>13</v>
      </c>
      <c r="Q16" s="2">
        <v>1238</v>
      </c>
      <c r="R16" s="2">
        <v>414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1238</v>
      </c>
      <c r="AB16" s="12">
        <f t="shared" si="1"/>
        <v>414</v>
      </c>
      <c r="AC16" s="13">
        <f>AA16+AB16</f>
        <v>1652</v>
      </c>
      <c r="AE16" s="3" t="s">
        <v>13</v>
      </c>
      <c r="AF16" s="2">
        <f t="shared" si="2"/>
        <v>2960.5048465266559</v>
      </c>
      <c r="AG16" s="2">
        <f t="shared" si="2"/>
        <v>4580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2960.5048465266559</v>
      </c>
      <c r="AQ16" s="16">
        <f t="shared" si="2"/>
        <v>4580</v>
      </c>
      <c r="AR16" s="13">
        <f t="shared" si="2"/>
        <v>3366.3589588377722</v>
      </c>
    </row>
    <row r="17" spans="1:44" ht="15" customHeight="1" thickBot="1" x14ac:dyDescent="0.3">
      <c r="A17" s="3" t="s">
        <v>14</v>
      </c>
      <c r="B17" s="2">
        <v>30361675.000000004</v>
      </c>
      <c r="C17" s="2">
        <v>104354020.00000003</v>
      </c>
      <c r="D17" s="2">
        <v>3239880</v>
      </c>
      <c r="E17" s="2"/>
      <c r="F17" s="2"/>
      <c r="G17" s="2">
        <v>19780000.000000004</v>
      </c>
      <c r="H17" s="2"/>
      <c r="I17" s="2">
        <v>9526519.9999999981</v>
      </c>
      <c r="J17" s="2">
        <v>0</v>
      </c>
      <c r="K17" s="2"/>
      <c r="L17" s="1">
        <f t="shared" si="0"/>
        <v>33601555</v>
      </c>
      <c r="M17" s="12">
        <f t="shared" si="0"/>
        <v>133660540.00000003</v>
      </c>
      <c r="N17" s="13">
        <f>L17+M17</f>
        <v>167262095.00000003</v>
      </c>
      <c r="P17" s="3" t="s">
        <v>14</v>
      </c>
      <c r="Q17" s="2">
        <v>5832</v>
      </c>
      <c r="R17" s="2">
        <v>20561</v>
      </c>
      <c r="S17" s="2">
        <v>380</v>
      </c>
      <c r="T17" s="2">
        <v>0</v>
      </c>
      <c r="U17" s="2">
        <v>0</v>
      </c>
      <c r="V17" s="2">
        <v>1016</v>
      </c>
      <c r="W17" s="2">
        <v>0</v>
      </c>
      <c r="X17" s="2">
        <v>1077</v>
      </c>
      <c r="Y17" s="2">
        <v>897</v>
      </c>
      <c r="Z17" s="2">
        <v>0</v>
      </c>
      <c r="AA17" s="1">
        <f t="shared" si="1"/>
        <v>7109</v>
      </c>
      <c r="AB17" s="12">
        <f t="shared" si="1"/>
        <v>22654</v>
      </c>
      <c r="AC17" s="13">
        <f>AA17+AB17</f>
        <v>29763</v>
      </c>
      <c r="AE17" s="3" t="s">
        <v>14</v>
      </c>
      <c r="AF17" s="2">
        <f t="shared" si="2"/>
        <v>5206.0485253772295</v>
      </c>
      <c r="AG17" s="2">
        <f t="shared" si="2"/>
        <v>5075.3377754000303</v>
      </c>
      <c r="AH17" s="2">
        <f t="shared" si="2"/>
        <v>8526</v>
      </c>
      <c r="AI17" s="2" t="str">
        <f t="shared" si="2"/>
        <v>N.A.</v>
      </c>
      <c r="AJ17" s="2" t="str">
        <f t="shared" si="2"/>
        <v>N.A.</v>
      </c>
      <c r="AK17" s="2">
        <f t="shared" si="2"/>
        <v>19468.503937007878</v>
      </c>
      <c r="AL17" s="2" t="str">
        <f t="shared" si="2"/>
        <v>N.A.</v>
      </c>
      <c r="AM17" s="2">
        <f t="shared" si="2"/>
        <v>8845.422469823583</v>
      </c>
      <c r="AN17" s="2">
        <f t="shared" si="2"/>
        <v>0</v>
      </c>
      <c r="AO17" s="2" t="str">
        <f t="shared" si="2"/>
        <v>N.A.</v>
      </c>
      <c r="AP17" s="15">
        <f t="shared" si="2"/>
        <v>4726.621887747925</v>
      </c>
      <c r="AQ17" s="16">
        <f t="shared" si="2"/>
        <v>5900.0856360907583</v>
      </c>
      <c r="AR17" s="13">
        <f t="shared" si="2"/>
        <v>5619.799583375333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>
        <v>49100860</v>
      </c>
      <c r="C19" s="2">
        <v>106250139.99999999</v>
      </c>
      <c r="D19" s="2">
        <v>15696680</v>
      </c>
      <c r="E19" s="2"/>
      <c r="F19" s="2">
        <v>9833040</v>
      </c>
      <c r="G19" s="2">
        <v>19780000.000000004</v>
      </c>
      <c r="H19" s="2">
        <v>14118025</v>
      </c>
      <c r="I19" s="2">
        <v>9526519.9999999981</v>
      </c>
      <c r="J19" s="2">
        <v>0</v>
      </c>
      <c r="K19" s="2"/>
      <c r="L19" s="1">
        <f t="shared" ref="L19" si="3">B19+D19+F19+H19+J19</f>
        <v>88748605</v>
      </c>
      <c r="M19" s="12">
        <f t="shared" ref="M19" si="4">C19+E19+G19+I19+K19</f>
        <v>135556659.99999997</v>
      </c>
      <c r="N19" s="18">
        <f>L19+M19</f>
        <v>224305264.99999997</v>
      </c>
      <c r="P19" s="4" t="s">
        <v>16</v>
      </c>
      <c r="Q19" s="2">
        <v>9785</v>
      </c>
      <c r="R19" s="2">
        <v>20975</v>
      </c>
      <c r="S19" s="2">
        <v>2469</v>
      </c>
      <c r="T19" s="2">
        <v>0</v>
      </c>
      <c r="U19" s="2">
        <v>1042</v>
      </c>
      <c r="V19" s="2">
        <v>1016</v>
      </c>
      <c r="W19" s="2">
        <v>4051</v>
      </c>
      <c r="X19" s="2">
        <v>1077</v>
      </c>
      <c r="Y19" s="2">
        <v>1267</v>
      </c>
      <c r="Z19" s="2">
        <v>0</v>
      </c>
      <c r="AA19" s="1">
        <f t="shared" ref="AA19" si="5">Q19+S19+U19+W19+Y19</f>
        <v>18614</v>
      </c>
      <c r="AB19" s="12">
        <f t="shared" ref="AB19" si="6">R19+T19+V19+X19+Z19</f>
        <v>23068</v>
      </c>
      <c r="AC19" s="13">
        <f>AA19+AB19</f>
        <v>41682</v>
      </c>
      <c r="AE19" s="4" t="s">
        <v>16</v>
      </c>
      <c r="AF19" s="2">
        <f t="shared" ref="AF19:AO19" si="7">IFERROR(B19/Q19, "N.A.")</f>
        <v>5017.9724067450179</v>
      </c>
      <c r="AG19" s="2">
        <f t="shared" si="7"/>
        <v>5065.5609058402852</v>
      </c>
      <c r="AH19" s="2">
        <f t="shared" si="7"/>
        <v>6357.5050627784531</v>
      </c>
      <c r="AI19" s="2" t="str">
        <f t="shared" si="7"/>
        <v>N.A.</v>
      </c>
      <c r="AJ19" s="2">
        <f t="shared" si="7"/>
        <v>9436.6986564299423</v>
      </c>
      <c r="AK19" s="2">
        <f t="shared" si="7"/>
        <v>19468.503937007878</v>
      </c>
      <c r="AL19" s="2">
        <f t="shared" si="7"/>
        <v>3485.0715872624041</v>
      </c>
      <c r="AM19" s="2">
        <f t="shared" si="7"/>
        <v>8845.422469823583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4767.8416783066505</v>
      </c>
      <c r="AQ19" s="16">
        <f t="shared" ref="AQ19" si="9">IFERROR(M19/AB19, "N.A.")</f>
        <v>5876.3941390671043</v>
      </c>
      <c r="AR19" s="13">
        <f t="shared" ref="AR19" si="10">IFERROR(N19/AC19, "N.A.")</f>
        <v>5381.3460246629229</v>
      </c>
    </row>
    <row r="20" spans="1:44" ht="15" customHeight="1" thickBot="1" x14ac:dyDescent="0.3">
      <c r="A20" s="5" t="s">
        <v>0</v>
      </c>
      <c r="B20" s="48">
        <f>B19+C19</f>
        <v>155351000</v>
      </c>
      <c r="C20" s="49"/>
      <c r="D20" s="48">
        <f>D19+E19</f>
        <v>15696680</v>
      </c>
      <c r="E20" s="49"/>
      <c r="F20" s="48">
        <f>F19+G19</f>
        <v>29613040.000000004</v>
      </c>
      <c r="G20" s="49"/>
      <c r="H20" s="48">
        <f>H19+I19</f>
        <v>23644545</v>
      </c>
      <c r="I20" s="49"/>
      <c r="J20" s="48">
        <f>J19+K19</f>
        <v>0</v>
      </c>
      <c r="K20" s="49"/>
      <c r="L20" s="48">
        <f>L19+M19</f>
        <v>224305264.99999997</v>
      </c>
      <c r="M20" s="50"/>
      <c r="N20" s="19">
        <f>B20+D20+F20+H20+J20</f>
        <v>224305265</v>
      </c>
      <c r="P20" s="5" t="s">
        <v>0</v>
      </c>
      <c r="Q20" s="48">
        <f>Q19+R19</f>
        <v>30760</v>
      </c>
      <c r="R20" s="49"/>
      <c r="S20" s="48">
        <f>S19+T19</f>
        <v>2469</v>
      </c>
      <c r="T20" s="49"/>
      <c r="U20" s="48">
        <f>U19+V19</f>
        <v>2058</v>
      </c>
      <c r="V20" s="49"/>
      <c r="W20" s="48">
        <f>W19+X19</f>
        <v>5128</v>
      </c>
      <c r="X20" s="49"/>
      <c r="Y20" s="48">
        <f>Y19+Z19</f>
        <v>1267</v>
      </c>
      <c r="Z20" s="49"/>
      <c r="AA20" s="48">
        <f>AA19+AB19</f>
        <v>41682</v>
      </c>
      <c r="AB20" s="49"/>
      <c r="AC20" s="20">
        <f>Q20+S20+U20+W20+Y20</f>
        <v>41682</v>
      </c>
      <c r="AE20" s="5" t="s">
        <v>0</v>
      </c>
      <c r="AF20" s="28">
        <f>IFERROR(B20/Q20,"N.A.")</f>
        <v>5050.4226267880367</v>
      </c>
      <c r="AG20" s="29"/>
      <c r="AH20" s="28">
        <f>IFERROR(D20/S20,"N.A.")</f>
        <v>6357.5050627784531</v>
      </c>
      <c r="AI20" s="29"/>
      <c r="AJ20" s="28">
        <f>IFERROR(F20/U20,"N.A.")</f>
        <v>14389.232264334307</v>
      </c>
      <c r="AK20" s="29"/>
      <c r="AL20" s="28">
        <f>IFERROR(H20/W20,"N.A.")</f>
        <v>4610.870709828393</v>
      </c>
      <c r="AM20" s="29"/>
      <c r="AN20" s="28">
        <f>IFERROR(J20/Y20,"N.A.")</f>
        <v>0</v>
      </c>
      <c r="AO20" s="29"/>
      <c r="AP20" s="28">
        <f>IFERROR(L20/AA20,"N.A.")</f>
        <v>5381.3460246629229</v>
      </c>
      <c r="AQ20" s="29"/>
      <c r="AR20" s="17">
        <f>IFERROR(N20/AC20, "N.A.")</f>
        <v>5381.3460246629238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15074079.999999998</v>
      </c>
      <c r="C27" s="2"/>
      <c r="D27" s="2">
        <v>12456800</v>
      </c>
      <c r="E27" s="2"/>
      <c r="F27" s="2">
        <v>7696800</v>
      </c>
      <c r="G27" s="2"/>
      <c r="H27" s="2">
        <v>12098909.999999998</v>
      </c>
      <c r="I27" s="2"/>
      <c r="J27" s="2">
        <v>0</v>
      </c>
      <c r="K27" s="2"/>
      <c r="L27" s="1">
        <f t="shared" ref="L27:M30" si="11">B27+D27+F27+H27+J27</f>
        <v>47326590</v>
      </c>
      <c r="M27" s="12">
        <f t="shared" si="11"/>
        <v>0</v>
      </c>
      <c r="N27" s="13">
        <f>L27+M27</f>
        <v>47326590</v>
      </c>
      <c r="P27" s="3" t="s">
        <v>12</v>
      </c>
      <c r="Q27" s="2">
        <v>2715</v>
      </c>
      <c r="R27" s="2">
        <v>0</v>
      </c>
      <c r="S27" s="2">
        <v>2089</v>
      </c>
      <c r="T27" s="2">
        <v>0</v>
      </c>
      <c r="U27" s="2">
        <v>835</v>
      </c>
      <c r="V27" s="2">
        <v>0</v>
      </c>
      <c r="W27" s="2">
        <v>2279</v>
      </c>
      <c r="X27" s="2">
        <v>0</v>
      </c>
      <c r="Y27" s="2">
        <v>140</v>
      </c>
      <c r="Z27" s="2">
        <v>0</v>
      </c>
      <c r="AA27" s="1">
        <f t="shared" ref="AA27:AB30" si="12">Q27+S27+U27+W27+Y27</f>
        <v>8058</v>
      </c>
      <c r="AB27" s="12">
        <f t="shared" si="12"/>
        <v>0</v>
      </c>
      <c r="AC27" s="13">
        <f>AA27+AB27</f>
        <v>8058</v>
      </c>
      <c r="AE27" s="3" t="s">
        <v>12</v>
      </c>
      <c r="AF27" s="2">
        <f t="shared" ref="AF27:AR30" si="13">IFERROR(B27/Q27, "N.A.")</f>
        <v>5552.1473296500917</v>
      </c>
      <c r="AG27" s="2" t="str">
        <f t="shared" si="13"/>
        <v>N.A.</v>
      </c>
      <c r="AH27" s="2">
        <f t="shared" si="13"/>
        <v>5963.0445189085685</v>
      </c>
      <c r="AI27" s="2" t="str">
        <f t="shared" si="13"/>
        <v>N.A.</v>
      </c>
      <c r="AJ27" s="2">
        <f t="shared" si="13"/>
        <v>9217.7245508982032</v>
      </c>
      <c r="AK27" s="2" t="str">
        <f t="shared" si="13"/>
        <v>N.A.</v>
      </c>
      <c r="AL27" s="2">
        <f t="shared" si="13"/>
        <v>5308.867924528301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5873.2427401340283</v>
      </c>
      <c r="AQ27" s="16" t="str">
        <f t="shared" si="13"/>
        <v>N.A.</v>
      </c>
      <c r="AR27" s="13">
        <f t="shared" si="13"/>
        <v>5873.2427401340283</v>
      </c>
    </row>
    <row r="28" spans="1:44" ht="15" customHeight="1" thickBot="1" x14ac:dyDescent="0.3">
      <c r="A28" s="3" t="s">
        <v>13</v>
      </c>
      <c r="B28" s="2">
        <v>129430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129430</v>
      </c>
      <c r="M28" s="12">
        <f t="shared" si="11"/>
        <v>0</v>
      </c>
      <c r="N28" s="13">
        <f>L28+M28</f>
        <v>129430</v>
      </c>
      <c r="P28" s="3" t="s">
        <v>13</v>
      </c>
      <c r="Q28" s="2">
        <v>43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43</v>
      </c>
      <c r="AB28" s="12">
        <f t="shared" si="12"/>
        <v>0</v>
      </c>
      <c r="AC28" s="13">
        <f>AA28+AB28</f>
        <v>43</v>
      </c>
      <c r="AE28" s="3" t="s">
        <v>13</v>
      </c>
      <c r="AF28" s="2">
        <f t="shared" si="13"/>
        <v>3010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3010</v>
      </c>
      <c r="AQ28" s="16" t="str">
        <f t="shared" si="13"/>
        <v>N.A.</v>
      </c>
      <c r="AR28" s="13">
        <f t="shared" si="13"/>
        <v>3010</v>
      </c>
    </row>
    <row r="29" spans="1:44" ht="15" customHeight="1" thickBot="1" x14ac:dyDescent="0.3">
      <c r="A29" s="3" t="s">
        <v>14</v>
      </c>
      <c r="B29" s="2">
        <v>16778835</v>
      </c>
      <c r="C29" s="2">
        <v>77742490</v>
      </c>
      <c r="D29" s="2">
        <v>3239880</v>
      </c>
      <c r="E29" s="2"/>
      <c r="F29" s="2"/>
      <c r="G29" s="2">
        <v>8730000</v>
      </c>
      <c r="H29" s="2"/>
      <c r="I29" s="2">
        <v>8698519.9999999981</v>
      </c>
      <c r="J29" s="2">
        <v>0</v>
      </c>
      <c r="K29" s="2"/>
      <c r="L29" s="1">
        <f t="shared" si="11"/>
        <v>20018715</v>
      </c>
      <c r="M29" s="12">
        <f t="shared" si="11"/>
        <v>95171010</v>
      </c>
      <c r="N29" s="13">
        <f>L29+M29</f>
        <v>115189725</v>
      </c>
      <c r="P29" s="3" t="s">
        <v>14</v>
      </c>
      <c r="Q29" s="2">
        <v>3418</v>
      </c>
      <c r="R29" s="2">
        <v>14248</v>
      </c>
      <c r="S29" s="2">
        <v>380</v>
      </c>
      <c r="T29" s="2">
        <v>0</v>
      </c>
      <c r="U29" s="2">
        <v>0</v>
      </c>
      <c r="V29" s="2">
        <v>683</v>
      </c>
      <c r="W29" s="2">
        <v>0</v>
      </c>
      <c r="X29" s="2">
        <v>870</v>
      </c>
      <c r="Y29" s="2">
        <v>398</v>
      </c>
      <c r="Z29" s="2">
        <v>0</v>
      </c>
      <c r="AA29" s="1">
        <f t="shared" si="12"/>
        <v>4196</v>
      </c>
      <c r="AB29" s="12">
        <f t="shared" si="12"/>
        <v>15801</v>
      </c>
      <c r="AC29" s="13">
        <f>AA29+AB29</f>
        <v>19997</v>
      </c>
      <c r="AE29" s="3" t="s">
        <v>14</v>
      </c>
      <c r="AF29" s="2">
        <f t="shared" si="13"/>
        <v>4908.9628437682859</v>
      </c>
      <c r="AG29" s="2">
        <f t="shared" si="13"/>
        <v>5456.3791409320611</v>
      </c>
      <c r="AH29" s="2">
        <f t="shared" si="13"/>
        <v>8526</v>
      </c>
      <c r="AI29" s="2" t="str">
        <f t="shared" si="13"/>
        <v>N.A.</v>
      </c>
      <c r="AJ29" s="2" t="str">
        <f t="shared" si="13"/>
        <v>N.A.</v>
      </c>
      <c r="AK29" s="2">
        <f t="shared" si="13"/>
        <v>12781.844802342606</v>
      </c>
      <c r="AL29" s="2" t="str">
        <f t="shared" si="13"/>
        <v>N.A.</v>
      </c>
      <c r="AM29" s="2">
        <f t="shared" si="13"/>
        <v>9998.2988505747107</v>
      </c>
      <c r="AN29" s="2">
        <f t="shared" si="13"/>
        <v>0</v>
      </c>
      <c r="AO29" s="2" t="str">
        <f t="shared" si="13"/>
        <v>N.A.</v>
      </c>
      <c r="AP29" s="15">
        <f t="shared" si="13"/>
        <v>4770.904432793136</v>
      </c>
      <c r="AQ29" s="16">
        <f t="shared" si="13"/>
        <v>6023.1004366812231</v>
      </c>
      <c r="AR29" s="13">
        <f t="shared" si="13"/>
        <v>5760.350302545382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>
        <v>31982345</v>
      </c>
      <c r="C31" s="2">
        <v>77742490</v>
      </c>
      <c r="D31" s="2">
        <v>15696680</v>
      </c>
      <c r="E31" s="2"/>
      <c r="F31" s="2">
        <v>7696800</v>
      </c>
      <c r="G31" s="2">
        <v>8730000</v>
      </c>
      <c r="H31" s="2">
        <v>12098909.999999998</v>
      </c>
      <c r="I31" s="2">
        <v>8698519.9999999981</v>
      </c>
      <c r="J31" s="2">
        <v>0</v>
      </c>
      <c r="K31" s="2"/>
      <c r="L31" s="1">
        <f t="shared" ref="L31" si="14">B31+D31+F31+H31+J31</f>
        <v>67474735</v>
      </c>
      <c r="M31" s="12">
        <f t="shared" ref="M31" si="15">C31+E31+G31+I31+K31</f>
        <v>95171010</v>
      </c>
      <c r="N31" s="18">
        <f>L31+M31</f>
        <v>162645745</v>
      </c>
      <c r="P31" s="4" t="s">
        <v>16</v>
      </c>
      <c r="Q31" s="2">
        <v>6176</v>
      </c>
      <c r="R31" s="2">
        <v>14248</v>
      </c>
      <c r="S31" s="2">
        <v>2469</v>
      </c>
      <c r="T31" s="2">
        <v>0</v>
      </c>
      <c r="U31" s="2">
        <v>835</v>
      </c>
      <c r="V31" s="2">
        <v>683</v>
      </c>
      <c r="W31" s="2">
        <v>2279</v>
      </c>
      <c r="X31" s="2">
        <v>870</v>
      </c>
      <c r="Y31" s="2">
        <v>538</v>
      </c>
      <c r="Z31" s="2">
        <v>0</v>
      </c>
      <c r="AA31" s="1">
        <f t="shared" ref="AA31" si="16">Q31+S31+U31+W31+Y31</f>
        <v>12297</v>
      </c>
      <c r="AB31" s="12">
        <f t="shared" ref="AB31" si="17">R31+T31+V31+X31+Z31</f>
        <v>15801</v>
      </c>
      <c r="AC31" s="13">
        <f>AA31+AB31</f>
        <v>28098</v>
      </c>
      <c r="AE31" s="4" t="s">
        <v>16</v>
      </c>
      <c r="AF31" s="2">
        <f t="shared" ref="AF31:AO31" si="18">IFERROR(B31/Q31, "N.A.")</f>
        <v>5178.4885038860102</v>
      </c>
      <c r="AG31" s="2">
        <f t="shared" si="18"/>
        <v>5456.3791409320611</v>
      </c>
      <c r="AH31" s="2">
        <f t="shared" si="18"/>
        <v>6357.5050627784531</v>
      </c>
      <c r="AI31" s="2" t="str">
        <f t="shared" si="18"/>
        <v>N.A.</v>
      </c>
      <c r="AJ31" s="2">
        <f t="shared" si="18"/>
        <v>9217.7245508982032</v>
      </c>
      <c r="AK31" s="2">
        <f t="shared" si="18"/>
        <v>12781.844802342606</v>
      </c>
      <c r="AL31" s="2">
        <f t="shared" si="18"/>
        <v>5308.867924528301</v>
      </c>
      <c r="AM31" s="2">
        <f t="shared" si="18"/>
        <v>9998.2988505747107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5487.0891274294545</v>
      </c>
      <c r="AQ31" s="16">
        <f t="shared" ref="AQ31" si="20">IFERROR(M31/AB31, "N.A.")</f>
        <v>6023.1004366812231</v>
      </c>
      <c r="AR31" s="13">
        <f t="shared" ref="AR31" si="21">IFERROR(N31/AC31, "N.A.")</f>
        <v>5788.5167983486372</v>
      </c>
    </row>
    <row r="32" spans="1:44" ht="15" customHeight="1" thickBot="1" x14ac:dyDescent="0.3">
      <c r="A32" s="5" t="s">
        <v>0</v>
      </c>
      <c r="B32" s="48">
        <f>B31+C31</f>
        <v>109724835</v>
      </c>
      <c r="C32" s="49"/>
      <c r="D32" s="48">
        <f>D31+E31</f>
        <v>15696680</v>
      </c>
      <c r="E32" s="49"/>
      <c r="F32" s="48">
        <f>F31+G31</f>
        <v>16426800</v>
      </c>
      <c r="G32" s="49"/>
      <c r="H32" s="48">
        <f>H31+I31</f>
        <v>20797429.999999996</v>
      </c>
      <c r="I32" s="49"/>
      <c r="J32" s="48">
        <f>J31+K31</f>
        <v>0</v>
      </c>
      <c r="K32" s="49"/>
      <c r="L32" s="48">
        <f>L31+M31</f>
        <v>162645745</v>
      </c>
      <c r="M32" s="50"/>
      <c r="N32" s="19">
        <f>B32+D32+F32+H32+J32</f>
        <v>162645745</v>
      </c>
      <c r="P32" s="5" t="s">
        <v>0</v>
      </c>
      <c r="Q32" s="48">
        <f>Q31+R31</f>
        <v>20424</v>
      </c>
      <c r="R32" s="49"/>
      <c r="S32" s="48">
        <f>S31+T31</f>
        <v>2469</v>
      </c>
      <c r="T32" s="49"/>
      <c r="U32" s="48">
        <f>U31+V31</f>
        <v>1518</v>
      </c>
      <c r="V32" s="49"/>
      <c r="W32" s="48">
        <f>W31+X31</f>
        <v>3149</v>
      </c>
      <c r="X32" s="49"/>
      <c r="Y32" s="48">
        <f>Y31+Z31</f>
        <v>538</v>
      </c>
      <c r="Z32" s="49"/>
      <c r="AA32" s="48">
        <f>AA31+AB31</f>
        <v>28098</v>
      </c>
      <c r="AB32" s="49"/>
      <c r="AC32" s="20">
        <f>Q32+S32+U32+W32+Y32</f>
        <v>28098</v>
      </c>
      <c r="AE32" s="5" t="s">
        <v>0</v>
      </c>
      <c r="AF32" s="28">
        <f>IFERROR(B32/Q32,"N.A.")</f>
        <v>5372.3479729729734</v>
      </c>
      <c r="AG32" s="29"/>
      <c r="AH32" s="28">
        <f>IFERROR(D32/S32,"N.A.")</f>
        <v>6357.5050627784531</v>
      </c>
      <c r="AI32" s="29"/>
      <c r="AJ32" s="28">
        <f>IFERROR(F32/U32,"N.A.")</f>
        <v>10821.343873517786</v>
      </c>
      <c r="AK32" s="29"/>
      <c r="AL32" s="28">
        <f>IFERROR(H32/W32,"N.A.")</f>
        <v>6604.4553826611609</v>
      </c>
      <c r="AM32" s="29"/>
      <c r="AN32" s="28">
        <f>IFERROR(J32/Y32,"N.A.")</f>
        <v>0</v>
      </c>
      <c r="AO32" s="29"/>
      <c r="AP32" s="28">
        <f>IFERROR(L32/AA32,"N.A.")</f>
        <v>5788.5167983486372</v>
      </c>
      <c r="AQ32" s="29"/>
      <c r="AR32" s="17">
        <f>IFERROR(N32/AC32, "N.A.")</f>
        <v>5788.5167983486372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2136240</v>
      </c>
      <c r="G39" s="2"/>
      <c r="H39" s="2">
        <v>2019114.9999999998</v>
      </c>
      <c r="I39" s="2"/>
      <c r="J39" s="2">
        <v>0</v>
      </c>
      <c r="K39" s="2"/>
      <c r="L39" s="1">
        <f t="shared" ref="L39:M42" si="22">B39+D39+F39+H39+J39</f>
        <v>4155355</v>
      </c>
      <c r="M39" s="12">
        <f t="shared" si="22"/>
        <v>0</v>
      </c>
      <c r="N39" s="13">
        <f>L39+M39</f>
        <v>4155355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207</v>
      </c>
      <c r="V39" s="2">
        <v>0</v>
      </c>
      <c r="W39" s="2">
        <v>1772</v>
      </c>
      <c r="X39" s="2">
        <v>0</v>
      </c>
      <c r="Y39" s="2">
        <v>230</v>
      </c>
      <c r="Z39" s="2">
        <v>0</v>
      </c>
      <c r="AA39" s="1">
        <f t="shared" ref="AA39:AB42" si="23">Q39+S39+U39+W39+Y39</f>
        <v>2209</v>
      </c>
      <c r="AB39" s="12">
        <f t="shared" si="23"/>
        <v>0</v>
      </c>
      <c r="AC39" s="13">
        <f>AA39+AB39</f>
        <v>2209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10320</v>
      </c>
      <c r="AK39" s="2" t="str">
        <f t="shared" si="24"/>
        <v>N.A.</v>
      </c>
      <c r="AL39" s="2">
        <f t="shared" si="24"/>
        <v>1139.4554176072234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1881.1023087369852</v>
      </c>
      <c r="AQ39" s="16" t="str">
        <f t="shared" si="24"/>
        <v>N.A.</v>
      </c>
      <c r="AR39" s="13">
        <f t="shared" si="24"/>
        <v>1881.1023087369852</v>
      </c>
    </row>
    <row r="40" spans="1:44" ht="15" customHeight="1" thickBot="1" x14ac:dyDescent="0.3">
      <c r="A40" s="3" t="s">
        <v>13</v>
      </c>
      <c r="B40" s="2">
        <v>3535675.0000000005</v>
      </c>
      <c r="C40" s="2">
        <v>1896120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3535675.0000000005</v>
      </c>
      <c r="M40" s="12">
        <f t="shared" si="22"/>
        <v>1896120</v>
      </c>
      <c r="N40" s="13">
        <f>L40+M40</f>
        <v>5431795</v>
      </c>
      <c r="P40" s="3" t="s">
        <v>13</v>
      </c>
      <c r="Q40" s="2">
        <v>1195</v>
      </c>
      <c r="R40" s="2">
        <v>414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1195</v>
      </c>
      <c r="AB40" s="12">
        <f t="shared" si="23"/>
        <v>414</v>
      </c>
      <c r="AC40" s="13">
        <f>AA40+AB40</f>
        <v>1609</v>
      </c>
      <c r="AE40" s="3" t="s">
        <v>13</v>
      </c>
      <c r="AF40" s="2">
        <f t="shared" si="24"/>
        <v>2958.7238493723853</v>
      </c>
      <c r="AG40" s="2">
        <f t="shared" si="24"/>
        <v>4580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2958.7238493723853</v>
      </c>
      <c r="AQ40" s="16">
        <f t="shared" si="24"/>
        <v>4580</v>
      </c>
      <c r="AR40" s="13">
        <f t="shared" si="24"/>
        <v>3375.8825357364822</v>
      </c>
    </row>
    <row r="41" spans="1:44" ht="15" customHeight="1" thickBot="1" x14ac:dyDescent="0.3">
      <c r="A41" s="3" t="s">
        <v>14</v>
      </c>
      <c r="B41" s="2">
        <v>13582839.999999998</v>
      </c>
      <c r="C41" s="2">
        <v>26611529.999999993</v>
      </c>
      <c r="D41" s="2"/>
      <c r="E41" s="2"/>
      <c r="F41" s="2"/>
      <c r="G41" s="2">
        <v>11050000</v>
      </c>
      <c r="H41" s="2"/>
      <c r="I41" s="2">
        <v>828000</v>
      </c>
      <c r="J41" s="2">
        <v>0</v>
      </c>
      <c r="K41" s="2"/>
      <c r="L41" s="1">
        <f t="shared" si="22"/>
        <v>13582839.999999998</v>
      </c>
      <c r="M41" s="12">
        <f t="shared" si="22"/>
        <v>38489529.999999993</v>
      </c>
      <c r="N41" s="13">
        <f>L41+M41</f>
        <v>52072369.999999993</v>
      </c>
      <c r="P41" s="3" t="s">
        <v>14</v>
      </c>
      <c r="Q41" s="2">
        <v>2414</v>
      </c>
      <c r="R41" s="2">
        <v>6313</v>
      </c>
      <c r="S41" s="2">
        <v>0</v>
      </c>
      <c r="T41" s="2">
        <v>0</v>
      </c>
      <c r="U41" s="2">
        <v>0</v>
      </c>
      <c r="V41" s="2">
        <v>333</v>
      </c>
      <c r="W41" s="2">
        <v>0</v>
      </c>
      <c r="X41" s="2">
        <v>207</v>
      </c>
      <c r="Y41" s="2">
        <v>499</v>
      </c>
      <c r="Z41" s="2">
        <v>0</v>
      </c>
      <c r="AA41" s="1">
        <f t="shared" si="23"/>
        <v>2913</v>
      </c>
      <c r="AB41" s="12">
        <f t="shared" si="23"/>
        <v>6853</v>
      </c>
      <c r="AC41" s="13">
        <f>AA41+AB41</f>
        <v>9766</v>
      </c>
      <c r="AE41" s="3" t="s">
        <v>14</v>
      </c>
      <c r="AF41" s="2">
        <f t="shared" si="24"/>
        <v>5626.6942833471412</v>
      </c>
      <c r="AG41" s="2">
        <f t="shared" si="24"/>
        <v>4215.3540313638514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33183.183183183181</v>
      </c>
      <c r="AL41" s="2" t="str">
        <f t="shared" si="24"/>
        <v>N.A.</v>
      </c>
      <c r="AM41" s="2">
        <f t="shared" si="24"/>
        <v>4000</v>
      </c>
      <c r="AN41" s="2">
        <f t="shared" si="24"/>
        <v>0</v>
      </c>
      <c r="AO41" s="2" t="str">
        <f t="shared" si="24"/>
        <v>N.A.</v>
      </c>
      <c r="AP41" s="15">
        <f t="shared" si="24"/>
        <v>4662.8355647099206</v>
      </c>
      <c r="AQ41" s="16">
        <f t="shared" si="24"/>
        <v>5616.4497300452349</v>
      </c>
      <c r="AR41" s="13">
        <f t="shared" si="24"/>
        <v>5332.0059389719427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17118515</v>
      </c>
      <c r="C43" s="2">
        <v>28507650.000000004</v>
      </c>
      <c r="D43" s="2"/>
      <c r="E43" s="2"/>
      <c r="F43" s="2">
        <v>2136240</v>
      </c>
      <c r="G43" s="2">
        <v>11050000</v>
      </c>
      <c r="H43" s="2">
        <v>2019114.9999999998</v>
      </c>
      <c r="I43" s="2">
        <v>828000</v>
      </c>
      <c r="J43" s="2">
        <v>0</v>
      </c>
      <c r="K43" s="2"/>
      <c r="L43" s="1">
        <f t="shared" ref="L43" si="25">B43+D43+F43+H43+J43</f>
        <v>21273870</v>
      </c>
      <c r="M43" s="12">
        <f t="shared" ref="M43" si="26">C43+E43+G43+I43+K43</f>
        <v>40385650</v>
      </c>
      <c r="N43" s="18">
        <f>L43+M43</f>
        <v>61659520</v>
      </c>
      <c r="P43" s="4" t="s">
        <v>16</v>
      </c>
      <c r="Q43" s="2">
        <v>3609</v>
      </c>
      <c r="R43" s="2">
        <v>6727</v>
      </c>
      <c r="S43" s="2">
        <v>0</v>
      </c>
      <c r="T43" s="2">
        <v>0</v>
      </c>
      <c r="U43" s="2">
        <v>207</v>
      </c>
      <c r="V43" s="2">
        <v>333</v>
      </c>
      <c r="W43" s="2">
        <v>1772</v>
      </c>
      <c r="X43" s="2">
        <v>207</v>
      </c>
      <c r="Y43" s="2">
        <v>729</v>
      </c>
      <c r="Z43" s="2">
        <v>0</v>
      </c>
      <c r="AA43" s="1">
        <f t="shared" ref="AA43" si="27">Q43+S43+U43+W43+Y43</f>
        <v>6317</v>
      </c>
      <c r="AB43" s="12">
        <f t="shared" ref="AB43" si="28">R43+T43+V43+X43+Z43</f>
        <v>7267</v>
      </c>
      <c r="AC43" s="18">
        <f>AA43+AB43</f>
        <v>13584</v>
      </c>
      <c r="AE43" s="4" t="s">
        <v>16</v>
      </c>
      <c r="AF43" s="2">
        <f t="shared" ref="AF43:AO43" si="29">IFERROR(B43/Q43, "N.A.")</f>
        <v>4743.2848434469379</v>
      </c>
      <c r="AG43" s="2">
        <f t="shared" si="29"/>
        <v>4237.7954511669395</v>
      </c>
      <c r="AH43" s="2" t="str">
        <f t="shared" si="29"/>
        <v>N.A.</v>
      </c>
      <c r="AI43" s="2" t="str">
        <f t="shared" si="29"/>
        <v>N.A.</v>
      </c>
      <c r="AJ43" s="2">
        <f t="shared" si="29"/>
        <v>10320</v>
      </c>
      <c r="AK43" s="2">
        <f t="shared" si="29"/>
        <v>33183.183183183181</v>
      </c>
      <c r="AL43" s="2">
        <f t="shared" si="29"/>
        <v>1139.4554176072234</v>
      </c>
      <c r="AM43" s="2">
        <f t="shared" si="29"/>
        <v>4000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3367.717270856419</v>
      </c>
      <c r="AQ43" s="16">
        <f t="shared" ref="AQ43" si="31">IFERROR(M43/AB43, "N.A.")</f>
        <v>5557.4033301224717</v>
      </c>
      <c r="AR43" s="13">
        <f t="shared" ref="AR43" si="32">IFERROR(N43/AC43, "N.A.")</f>
        <v>4539.1283863368672</v>
      </c>
    </row>
    <row r="44" spans="1:44" ht="15" customHeight="1" thickBot="1" x14ac:dyDescent="0.3">
      <c r="A44" s="5" t="s">
        <v>0</v>
      </c>
      <c r="B44" s="48">
        <f>B43+C43</f>
        <v>45626165</v>
      </c>
      <c r="C44" s="49"/>
      <c r="D44" s="48">
        <f>D43+E43</f>
        <v>0</v>
      </c>
      <c r="E44" s="49"/>
      <c r="F44" s="48">
        <f>F43+G43</f>
        <v>13186240</v>
      </c>
      <c r="G44" s="49"/>
      <c r="H44" s="48">
        <f>H43+I43</f>
        <v>2847115</v>
      </c>
      <c r="I44" s="49"/>
      <c r="J44" s="48">
        <f>J43+K43</f>
        <v>0</v>
      </c>
      <c r="K44" s="49"/>
      <c r="L44" s="48">
        <f>L43+M43</f>
        <v>61659520</v>
      </c>
      <c r="M44" s="50"/>
      <c r="N44" s="19">
        <f>B44+D44+F44+H44+J44</f>
        <v>61659520</v>
      </c>
      <c r="P44" s="5" t="s">
        <v>0</v>
      </c>
      <c r="Q44" s="48">
        <f>Q43+R43</f>
        <v>10336</v>
      </c>
      <c r="R44" s="49"/>
      <c r="S44" s="48">
        <f>S43+T43</f>
        <v>0</v>
      </c>
      <c r="T44" s="49"/>
      <c r="U44" s="48">
        <f>U43+V43</f>
        <v>540</v>
      </c>
      <c r="V44" s="49"/>
      <c r="W44" s="48">
        <f>W43+X43</f>
        <v>1979</v>
      </c>
      <c r="X44" s="49"/>
      <c r="Y44" s="48">
        <f>Y43+Z43</f>
        <v>729</v>
      </c>
      <c r="Z44" s="49"/>
      <c r="AA44" s="48">
        <f>AA43+AB43</f>
        <v>13584</v>
      </c>
      <c r="AB44" s="50"/>
      <c r="AC44" s="19">
        <f>Q44+S44+U44+W44+Y44</f>
        <v>13584</v>
      </c>
      <c r="AE44" s="5" t="s">
        <v>0</v>
      </c>
      <c r="AF44" s="28">
        <f>IFERROR(B44/Q44,"N.A.")</f>
        <v>4414.2961493808052</v>
      </c>
      <c r="AG44" s="29"/>
      <c r="AH44" s="28" t="str">
        <f>IFERROR(D44/S44,"N.A.")</f>
        <v>N.A.</v>
      </c>
      <c r="AI44" s="29"/>
      <c r="AJ44" s="28">
        <f>IFERROR(F44/U44,"N.A.")</f>
        <v>24418.962962962964</v>
      </c>
      <c r="AK44" s="29"/>
      <c r="AL44" s="28">
        <f>IFERROR(H44/W44,"N.A.")</f>
        <v>1438.6634663971704</v>
      </c>
      <c r="AM44" s="29"/>
      <c r="AN44" s="28">
        <f>IFERROR(J44/Y44,"N.A.")</f>
        <v>0</v>
      </c>
      <c r="AO44" s="29"/>
      <c r="AP44" s="28">
        <f>IFERROR(L44/AA44,"N.A.")</f>
        <v>4539.1283863368672</v>
      </c>
      <c r="AQ44" s="29"/>
      <c r="AR44" s="17">
        <f>IFERROR(N44/AC44, "N.A.")</f>
        <v>4539.1283863368672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3946fdfc-da00-409a-95df-cd9f19cc2a9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2006 T4</dc:title>
  <dc:subject>Matriz Hussmanns Quintana Roo, 2006-T4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2025-12-16T14:20:58Z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